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amp\jaguar_vdb\vdb2\vdb\excel\"/>
    </mc:Choice>
  </mc:AlternateContent>
  <xr:revisionPtr revIDLastSave="0" documentId="13_ncr:1_{B5865581-793F-4D0C-BDAC-841044D57275}" xr6:coauthVersionLast="45" xr6:coauthVersionMax="45" xr10:uidLastSave="{00000000-0000-0000-0000-000000000000}"/>
  <bookViews>
    <workbookView xWindow="-120" yWindow="-120" windowWidth="21840" windowHeight="13140" xr2:uid="{E387DE31-8D97-4F4B-BC33-6AC549500F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1" l="1"/>
  <c r="K17" i="1"/>
  <c r="K18" i="1"/>
  <c r="K19" i="1"/>
  <c r="K20" i="1"/>
  <c r="K21" i="1"/>
  <c r="K22" i="1"/>
  <c r="K23" i="1"/>
  <c r="K24" i="1"/>
  <c r="K25" i="1"/>
  <c r="K16" i="1"/>
  <c r="J17" i="1"/>
  <c r="J18" i="1"/>
  <c r="J19" i="1"/>
  <c r="J20" i="1"/>
  <c r="J21" i="1"/>
  <c r="J22" i="1"/>
  <c r="J23" i="1"/>
  <c r="J24" i="1"/>
  <c r="J25" i="1"/>
  <c r="J16" i="1"/>
  <c r="I17" i="1"/>
  <c r="I18" i="1"/>
  <c r="I19" i="1"/>
  <c r="I20" i="1"/>
  <c r="I21" i="1"/>
  <c r="I22" i="1"/>
  <c r="I23" i="1"/>
  <c r="I24" i="1"/>
  <c r="I25" i="1"/>
  <c r="I16" i="1"/>
  <c r="I5" i="1"/>
  <c r="I11" i="1"/>
  <c r="D43" i="1"/>
  <c r="D44" i="1"/>
  <c r="D45" i="1"/>
  <c r="D46" i="1"/>
  <c r="D47" i="1"/>
  <c r="D48" i="1"/>
  <c r="D49" i="1"/>
  <c r="D50" i="1"/>
  <c r="D51" i="1"/>
  <c r="D52" i="1"/>
  <c r="B17" i="1" l="1"/>
  <c r="B18" i="1"/>
  <c r="B19" i="1"/>
  <c r="B20" i="1"/>
  <c r="B21" i="1"/>
  <c r="B22" i="1"/>
  <c r="B23" i="1"/>
  <c r="B24" i="1"/>
  <c r="B25" i="1"/>
  <c r="B16" i="1"/>
  <c r="C17" i="1"/>
  <c r="C18" i="1"/>
  <c r="C19" i="1"/>
  <c r="C20" i="1"/>
  <c r="C21" i="1"/>
  <c r="C22" i="1"/>
  <c r="C23" i="1"/>
  <c r="C24" i="1"/>
  <c r="C25" i="1"/>
  <c r="C16" i="1"/>
</calcChain>
</file>

<file path=xl/sharedStrings.xml><?xml version="1.0" encoding="utf-8"?>
<sst xmlns="http://schemas.openxmlformats.org/spreadsheetml/2006/main" count="30" uniqueCount="24">
  <si>
    <t>  2014 XCW F 450</t>
  </si>
  <si>
    <t>PDS</t>
  </si>
  <si>
    <t>ips</t>
  </si>
  <si>
    <t>r/c</t>
  </si>
  <si>
    <t>co wogas</t>
  </si>
  <si>
    <t>ro wogas</t>
  </si>
  <si>
    <t>peak comp</t>
  </si>
  <si>
    <t>nitro</t>
  </si>
  <si>
    <t>gas</t>
  </si>
  <si>
    <t>74c</t>
  </si>
  <si>
    <t>press</t>
  </si>
  <si>
    <t>188c</t>
  </si>
  <si>
    <t>sd</t>
  </si>
  <si>
    <t>temp</t>
  </si>
  <si>
    <t xml:space="preserve"> lev ratio</t>
  </si>
  <si>
    <t>ips at wh</t>
  </si>
  <si>
    <t>m/s</t>
  </si>
  <si>
    <t>ratio</t>
  </si>
  <si>
    <t xml:space="preserve"> % of peak</t>
  </si>
  <si>
    <t>force</t>
  </si>
  <si>
    <t xml:space="preserve"> %</t>
  </si>
  <si>
    <t xml:space="preserve"> new co</t>
  </si>
  <si>
    <t xml:space="preserve"> linear %</t>
  </si>
  <si>
    <t xml:space="preserve"> r/c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</si>
</sst>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0"/>
    <numFmt numFmtId="166" formatCode="0.0"/>
  </numFmts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66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rgb="FFFFFFB9"/>
        <bgColor indexed="64"/>
      </patternFill>
    </fill>
  </fills>
  <borders count="3">
    <border>
      <left/>
      <right/>
      <top/>
      <bottom/>
      <diagonal/>
    </border>
    <border>
      <left style="thin">
        <color rgb="FFF4F4F4"/>
      </left>
      <right style="thin">
        <color rgb="FFF4F4F4"/>
      </right>
      <top style="thin">
        <color rgb="FFF4F4F4"/>
      </top>
      <bottom style="thin">
        <color rgb="FFF4F4F4"/>
      </bottom>
      <diagonal/>
    </border>
    <border>
      <left style="thin">
        <color rgb="FFF4F4F4"/>
      </left>
      <right style="thin">
        <color rgb="FFF4F4F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Sheet1!$D$16:$D$25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Sheet1!$F$16:$F$25</c:f>
              <c:numCache>
                <c:formatCode>General</c:formatCode>
                <c:ptCount val="10"/>
                <c:pt idx="0">
                  <c:v>38</c:v>
                </c:pt>
                <c:pt idx="1">
                  <c:v>66</c:v>
                </c:pt>
                <c:pt idx="2">
                  <c:v>92</c:v>
                </c:pt>
                <c:pt idx="3">
                  <c:v>117</c:v>
                </c:pt>
                <c:pt idx="4">
                  <c:v>141</c:v>
                </c:pt>
                <c:pt idx="5">
                  <c:v>248</c:v>
                </c:pt>
                <c:pt idx="6">
                  <c:v>425</c:v>
                </c:pt>
                <c:pt idx="7">
                  <c:v>579</c:v>
                </c:pt>
                <c:pt idx="8">
                  <c:v>730</c:v>
                </c:pt>
                <c:pt idx="9">
                  <c:v>868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42-45A1-AC1E-9D275A6A3C05}"/>
            </c:ext>
          </c:extLst>
        </c:ser>
        <c:ser>
          <c:idx val="1"/>
          <c:order val="1"/>
          <c:tx>
            <c:strRef>
              <c:f>Sheet1!$H$15</c:f>
              <c:strCache>
                <c:ptCount val="1"/>
                <c:pt idx="0">
                  <c:v>peak comp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Sheet1!$D$16:$D$25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Sheet1!$H$16:$H$25</c:f>
              <c:numCache>
                <c:formatCode>General</c:formatCode>
                <c:ptCount val="10"/>
                <c:pt idx="0">
                  <c:v>65</c:v>
                </c:pt>
                <c:pt idx="1">
                  <c:v>104</c:v>
                </c:pt>
                <c:pt idx="2">
                  <c:v>145</c:v>
                </c:pt>
                <c:pt idx="3">
                  <c:v>179</c:v>
                </c:pt>
                <c:pt idx="4">
                  <c:v>215</c:v>
                </c:pt>
                <c:pt idx="5">
                  <c:v>375</c:v>
                </c:pt>
                <c:pt idx="6">
                  <c:v>658</c:v>
                </c:pt>
                <c:pt idx="7">
                  <c:v>894</c:v>
                </c:pt>
                <c:pt idx="8">
                  <c:v>1098</c:v>
                </c:pt>
                <c:pt idx="9">
                  <c:v>1305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42-45A1-AC1E-9D275A6A3C05}"/>
            </c:ext>
          </c:extLst>
        </c:ser>
        <c:ser>
          <c:idx val="2"/>
          <c:order val="2"/>
          <c:tx>
            <c:strRef>
              <c:f>Sheet1!$J$15</c:f>
              <c:strCache>
                <c:ptCount val="1"/>
                <c:pt idx="0">
                  <c:v> new co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Sheet1!$D$16:$D$25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Sheet1!$J$16:$J$25</c:f>
              <c:numCache>
                <c:formatCode>0</c:formatCode>
                <c:ptCount val="10"/>
                <c:pt idx="0">
                  <c:v>37.999974999999999</c:v>
                </c:pt>
                <c:pt idx="1">
                  <c:v>61.681568000000006</c:v>
                </c:pt>
                <c:pt idx="2">
                  <c:v>87.227505000000008</c:v>
                </c:pt>
                <c:pt idx="3">
                  <c:v>109.19823400000001</c:v>
                </c:pt>
                <c:pt idx="4">
                  <c:v>132.98244500000001</c:v>
                </c:pt>
                <c:pt idx="5">
                  <c:v>247.84050000000002</c:v>
                </c:pt>
                <c:pt idx="6">
                  <c:v>490.65612400000003</c:v>
                </c:pt>
                <c:pt idx="7">
                  <c:v>742.42051200000003</c:v>
                </c:pt>
                <c:pt idx="8">
                  <c:v>1004.9093640000001</c:v>
                </c:pt>
                <c:pt idx="9">
                  <c:v>1304.9843400000002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81-489C-A646-E2A1E9AA7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572496"/>
        <c:axId val="620569936"/>
      </c:scatterChart>
      <c:valAx>
        <c:axId val="620572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569936"/>
        <c:crosses val="autoZero"/>
        <c:crossBetween val="midCat"/>
      </c:valAx>
      <c:valAx>
        <c:axId val="6205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572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417322834645671"/>
                  <c:y val="-0.18511508084368186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Sheet1!$H$5:$H$6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Sheet1!$I$5:$I$6</c:f>
              <c:numCache>
                <c:formatCode>0.00</c:formatCode>
                <c:ptCount val="2"/>
                <c:pt idx="0">
                  <c:v>0.58461538461538465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2F-4997-926A-5548590F0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4093944"/>
        <c:axId val="542832440"/>
      </c:scatterChart>
      <c:valAx>
        <c:axId val="564093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832440"/>
        <c:crosses val="autoZero"/>
        <c:crossBetween val="midCat"/>
      </c:valAx>
      <c:valAx>
        <c:axId val="54283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093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114299</xdr:colOff>
      <xdr:row>9</xdr:row>
      <xdr:rowOff>90487</xdr:rowOff>
    </xdr:from>
    <xdr:to>
      <xdr:col>19</xdr:col>
      <xdr:colOff>381000</xdr:colOff>
      <xdr:row>24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2F0DAC-E704-4294-B1A6-01AD839D8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1</xdr:row>
      <xdr:rowOff>52387</xdr:rowOff>
    </xdr:from>
    <xdr:to>
      <xdr:col>16</xdr:col>
      <xdr:colOff>114300</xdr:colOff>
      <xdr:row>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033C44-19DD-42CB-8A61-6F61C4E07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484C-9ED9-41B1-8426-5EBBD95406FB}">
  <sheetPr transitionEvaluation="1" transitionEntry="1"/>
  <dimension ref="B4:K55"/>
  <sheetViews>
    <sheetView showGridLines="0" tabSelected="1" workbookViewId="0">
      <selection activeCell="E7" sqref="E7"/>
    </sheetView>
  </sheetViews>
  <sheetFormatPr defaultRowHeight="15" x14ac:dyDescent="0.25"/>
  <cols>
    <col min="2" max="2" width="9.140625" customWidth="1"/>
    <col min="5" max="5" width="16.28515625" customWidth="1"/>
    <col min="7" max="7" width="11.5703125" bestFit="1" customWidth="1"/>
    <col min="8" max="8" width="12.42578125" customWidth="1"/>
    <col min="9" max="9" width="11" customWidth="1"/>
  </cols>
  <sheetData>
    <row r="4" spans="2:11" x14ac:dyDescent="0.25">
      <c r="H4" s="2" t="s">
        <v>2</v>
      </c>
      <c r="I4" s="2" t="s">
        <v>20</v>
      </c>
    </row>
    <row r="5" spans="2:11" x14ac:dyDescent="0.25">
      <c r="H5" s="2">
        <v>1</v>
      </c>
      <c r="I5" s="16">
        <f>F16/H16</f>
        <v>0.58461538461538465</v>
      </c>
    </row>
    <row r="6" spans="2:11" x14ac:dyDescent="0.25">
      <c r="H6" s="2">
        <v>50</v>
      </c>
      <c r="I6" s="16">
        <v>1</v>
      </c>
    </row>
    <row r="8" spans="2:11" x14ac:dyDescent="0.25">
      <c r="H8" s="11"/>
      <c r="I8" s="12">
        <v>8.4770000000000002E-3</v>
      </c>
    </row>
    <row r="9" spans="2:11" x14ac:dyDescent="0.25">
      <c r="H9" s="11"/>
      <c r="I9" s="13">
        <v>0.57613800000000004</v>
      </c>
    </row>
    <row r="10" spans="2:11" x14ac:dyDescent="0.25">
      <c r="H10" s="2" t="s">
        <v>2</v>
      </c>
      <c r="I10" s="15" t="s">
        <v>22</v>
      </c>
    </row>
    <row r="11" spans="2:11" x14ac:dyDescent="0.25">
      <c r="H11" s="11">
        <v>1</v>
      </c>
      <c r="I11" s="14">
        <f>(I$40*H11)+(I$41)</f>
        <v>0</v>
      </c>
    </row>
    <row r="12" spans="2:11" x14ac:dyDescent="0.25">
      <c r="B12" s="2" t="s">
        <v>17</v>
      </c>
      <c r="C12" s="2" t="s">
        <v>14</v>
      </c>
    </row>
    <row r="13" spans="2:11" x14ac:dyDescent="0.25">
      <c r="B13" s="6">
        <v>39.369999999999997</v>
      </c>
      <c r="C13" s="6">
        <v>3.12</v>
      </c>
    </row>
    <row r="14" spans="2:11" ht="15" customHeight="1" x14ac:dyDescent="0.25">
      <c r="D14" s="1">
        <v>3007</v>
      </c>
      <c r="E14" s="1" t="s">
        <v>0</v>
      </c>
      <c r="F14" s="1"/>
      <c r="G14" s="1"/>
      <c r="H14" s="2" t="s">
        <v>1</v>
      </c>
      <c r="I14" s="2" t="s">
        <v>18</v>
      </c>
    </row>
    <row r="15" spans="2:11" ht="15" customHeight="1" x14ac:dyDescent="0.25">
      <c r="B15" s="7" t="s">
        <v>16</v>
      </c>
      <c r="C15" s="7" t="s">
        <v>15</v>
      </c>
      <c r="D15" s="3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19</v>
      </c>
      <c r="J15" s="9" t="s">
        <v>21</v>
      </c>
      <c r="K15" s="9" t="s">
        <v>23</v>
      </c>
    </row>
    <row r="16" spans="2:11" x14ac:dyDescent="0.25">
      <c r="B16" s="8">
        <f>C16/$B$13</f>
        <v>7.9248158496317E-2</v>
      </c>
      <c r="C16" s="2">
        <f>D16*$C$13</f>
        <v>3.12</v>
      </c>
      <c r="D16" s="2">
        <v>1</v>
      </c>
      <c r="E16" s="4">
        <v>1</v>
      </c>
      <c r="F16" s="4">
        <v>38</v>
      </c>
      <c r="G16" s="4">
        <v>-39</v>
      </c>
      <c r="H16" s="4">
        <v>65</v>
      </c>
      <c r="I16" s="14">
        <f>(I$8*D16)+(I$9)</f>
        <v>0.584615</v>
      </c>
      <c r="J16" s="17">
        <f>H16*I16</f>
        <v>37.999974999999999</v>
      </c>
      <c r="K16" s="18">
        <f>-G16/J16</f>
        <v>1.0263164646818848</v>
      </c>
    </row>
    <row r="17" spans="2:11" x14ac:dyDescent="0.25">
      <c r="B17" s="8">
        <f t="shared" ref="B17:B25" si="0">C17/$B$13</f>
        <v>0.158496316992634</v>
      </c>
      <c r="C17" s="2">
        <f t="shared" ref="C17:C25" si="1">D17*$C$13</f>
        <v>6.24</v>
      </c>
      <c r="D17" s="2">
        <v>2</v>
      </c>
      <c r="E17" s="4">
        <v>1.1000000000000001</v>
      </c>
      <c r="F17" s="5">
        <v>66</v>
      </c>
      <c r="G17" s="5">
        <v>-75</v>
      </c>
      <c r="H17" s="5">
        <v>104</v>
      </c>
      <c r="I17" s="14">
        <f t="shared" ref="I17:I25" si="2">(I$8*D17)+(I$9)</f>
        <v>0.59309200000000006</v>
      </c>
      <c r="J17" s="17">
        <f t="shared" ref="J17:J25" si="3">H17*I17</f>
        <v>61.681568000000006</v>
      </c>
      <c r="K17" s="18">
        <f t="shared" ref="K17:K25" si="4">-G17/J17</f>
        <v>1.215922396784725</v>
      </c>
    </row>
    <row r="18" spans="2:11" x14ac:dyDescent="0.25">
      <c r="B18" s="8">
        <f t="shared" si="0"/>
        <v>0.23774447548895097</v>
      </c>
      <c r="C18" s="2">
        <f t="shared" si="1"/>
        <v>9.36</v>
      </c>
      <c r="D18" s="2">
        <v>3</v>
      </c>
      <c r="E18" s="4">
        <v>1.2</v>
      </c>
      <c r="F18" s="4">
        <v>92</v>
      </c>
      <c r="G18" s="4">
        <v>-112</v>
      </c>
      <c r="H18" s="4">
        <v>145</v>
      </c>
      <c r="I18" s="14">
        <f t="shared" si="2"/>
        <v>0.60156900000000002</v>
      </c>
      <c r="J18" s="17">
        <f t="shared" si="3"/>
        <v>87.227505000000008</v>
      </c>
      <c r="K18" s="18">
        <f t="shared" si="4"/>
        <v>1.2839986653292443</v>
      </c>
    </row>
    <row r="19" spans="2:11" x14ac:dyDescent="0.25">
      <c r="B19" s="8">
        <f t="shared" si="0"/>
        <v>0.316992633985268</v>
      </c>
      <c r="C19" s="2">
        <f t="shared" si="1"/>
        <v>12.48</v>
      </c>
      <c r="D19" s="2">
        <v>4</v>
      </c>
      <c r="E19" s="4">
        <v>1.3</v>
      </c>
      <c r="F19" s="4">
        <v>117</v>
      </c>
      <c r="G19" s="4">
        <v>-150</v>
      </c>
      <c r="H19" s="4">
        <v>179</v>
      </c>
      <c r="I19" s="14">
        <f t="shared" si="2"/>
        <v>0.61004600000000009</v>
      </c>
      <c r="J19" s="17">
        <f t="shared" si="3"/>
        <v>109.19823400000001</v>
      </c>
      <c r="K19" s="18">
        <f t="shared" si="4"/>
        <v>1.3736485884927405</v>
      </c>
    </row>
    <row r="20" spans="2:11" x14ac:dyDescent="0.25">
      <c r="B20" s="8">
        <f t="shared" si="0"/>
        <v>0.396240792481585</v>
      </c>
      <c r="C20" s="2">
        <f t="shared" si="1"/>
        <v>15.600000000000001</v>
      </c>
      <c r="D20" s="2">
        <v>5</v>
      </c>
      <c r="E20" s="4">
        <v>1.3</v>
      </c>
      <c r="F20" s="5">
        <v>141</v>
      </c>
      <c r="G20" s="5">
        <v>-186</v>
      </c>
      <c r="H20" s="5">
        <v>215</v>
      </c>
      <c r="I20" s="14">
        <f t="shared" si="2"/>
        <v>0.61852300000000004</v>
      </c>
      <c r="J20" s="17">
        <f t="shared" si="3"/>
        <v>132.98244500000001</v>
      </c>
      <c r="K20" s="18">
        <f t="shared" si="4"/>
        <v>1.3986808559580928</v>
      </c>
    </row>
    <row r="21" spans="2:11" x14ac:dyDescent="0.25">
      <c r="B21" s="8">
        <f t="shared" si="0"/>
        <v>0.79248158496317</v>
      </c>
      <c r="C21" s="2">
        <f t="shared" si="1"/>
        <v>31.200000000000003</v>
      </c>
      <c r="D21" s="2">
        <v>10</v>
      </c>
      <c r="E21" s="4">
        <v>1.4</v>
      </c>
      <c r="F21" s="4">
        <v>248</v>
      </c>
      <c r="G21" s="4">
        <v>-347</v>
      </c>
      <c r="H21" s="4">
        <v>375</v>
      </c>
      <c r="I21" s="14">
        <f t="shared" si="2"/>
        <v>0.66090800000000005</v>
      </c>
      <c r="J21" s="17">
        <f t="shared" si="3"/>
        <v>247.84050000000002</v>
      </c>
      <c r="K21" s="18">
        <f t="shared" si="4"/>
        <v>1.400094012076315</v>
      </c>
    </row>
    <row r="22" spans="2:11" x14ac:dyDescent="0.25">
      <c r="B22" s="8">
        <f t="shared" si="0"/>
        <v>1.58496316992634</v>
      </c>
      <c r="C22" s="2">
        <f t="shared" si="1"/>
        <v>62.400000000000006</v>
      </c>
      <c r="D22" s="2">
        <v>20</v>
      </c>
      <c r="E22" s="4">
        <v>1.5</v>
      </c>
      <c r="F22" s="4">
        <v>425</v>
      </c>
      <c r="G22" s="4">
        <v>-633</v>
      </c>
      <c r="H22" s="4">
        <v>658</v>
      </c>
      <c r="I22" s="14">
        <f t="shared" si="2"/>
        <v>0.74567800000000006</v>
      </c>
      <c r="J22" s="17">
        <f t="shared" si="3"/>
        <v>490.65612400000003</v>
      </c>
      <c r="K22" s="18">
        <f t="shared" si="4"/>
        <v>1.2901092415591657</v>
      </c>
    </row>
    <row r="23" spans="2:11" x14ac:dyDescent="0.25">
      <c r="B23" s="8">
        <f t="shared" si="0"/>
        <v>2.3774447548895101</v>
      </c>
      <c r="C23" s="2">
        <f t="shared" si="1"/>
        <v>93.600000000000009</v>
      </c>
      <c r="D23" s="2">
        <v>30</v>
      </c>
      <c r="E23" s="4">
        <v>1.6</v>
      </c>
      <c r="F23" s="4">
        <v>579</v>
      </c>
      <c r="G23" s="4">
        <v>-913</v>
      </c>
      <c r="H23" s="4">
        <v>894</v>
      </c>
      <c r="I23" s="14">
        <f t="shared" si="2"/>
        <v>0.83044800000000008</v>
      </c>
      <c r="J23" s="17">
        <f t="shared" si="3"/>
        <v>742.42051200000003</v>
      </c>
      <c r="K23" s="18">
        <f t="shared" si="4"/>
        <v>1.2297612811646021</v>
      </c>
    </row>
    <row r="24" spans="2:11" x14ac:dyDescent="0.25">
      <c r="B24" s="8">
        <f t="shared" si="0"/>
        <v>3.16992633985268</v>
      </c>
      <c r="C24" s="2">
        <f t="shared" si="1"/>
        <v>124.80000000000001</v>
      </c>
      <c r="D24" s="2">
        <v>40</v>
      </c>
      <c r="E24" s="4">
        <v>1.6</v>
      </c>
      <c r="F24" s="4">
        <v>730</v>
      </c>
      <c r="G24" s="5">
        <v>-1194</v>
      </c>
      <c r="H24" s="4">
        <v>1098</v>
      </c>
      <c r="I24" s="14">
        <f t="shared" si="2"/>
        <v>0.91521800000000009</v>
      </c>
      <c r="J24" s="17">
        <f t="shared" si="3"/>
        <v>1004.9093640000001</v>
      </c>
      <c r="K24" s="18">
        <f t="shared" si="4"/>
        <v>1.1881668564091517</v>
      </c>
    </row>
    <row r="25" spans="2:11" x14ac:dyDescent="0.25">
      <c r="B25" s="8">
        <f t="shared" si="0"/>
        <v>3.9624079248158499</v>
      </c>
      <c r="C25" s="2">
        <f t="shared" si="1"/>
        <v>156</v>
      </c>
      <c r="D25" s="2">
        <v>50</v>
      </c>
      <c r="E25" s="4">
        <v>1.7</v>
      </c>
      <c r="F25" s="5">
        <v>868</v>
      </c>
      <c r="G25" s="4">
        <v>-1474</v>
      </c>
      <c r="H25" s="5">
        <v>1305</v>
      </c>
      <c r="I25" s="14">
        <f t="shared" si="2"/>
        <v>0.9999880000000001</v>
      </c>
      <c r="J25" s="17">
        <f t="shared" si="3"/>
        <v>1304.9843400000002</v>
      </c>
      <c r="K25" s="18">
        <f t="shared" si="4"/>
        <v>1.1295154698944507</v>
      </c>
    </row>
    <row r="26" spans="2:11" x14ac:dyDescent="0.25">
      <c r="D26" s="2"/>
      <c r="E26" s="4"/>
      <c r="F26" s="4"/>
      <c r="G26" s="4"/>
      <c r="H26" s="4"/>
    </row>
    <row r="27" spans="2:11" x14ac:dyDescent="0.25">
      <c r="D27" s="2" t="s">
        <v>7</v>
      </c>
      <c r="E27" s="4">
        <v>145</v>
      </c>
      <c r="F27" s="4"/>
      <c r="G27" s="4">
        <f>1474/1305</f>
        <v>1.1295019157088122</v>
      </c>
      <c r="H27" s="4"/>
    </row>
    <row r="28" spans="2:11" x14ac:dyDescent="0.25">
      <c r="D28" s="2" t="s">
        <v>8</v>
      </c>
      <c r="E28" s="4" t="s">
        <v>9</v>
      </c>
      <c r="F28" s="4"/>
      <c r="G28" s="4"/>
      <c r="H28" s="4"/>
    </row>
    <row r="29" spans="2:11" x14ac:dyDescent="0.25">
      <c r="D29" s="2" t="s">
        <v>10</v>
      </c>
      <c r="E29" s="4" t="s">
        <v>11</v>
      </c>
      <c r="F29" s="4"/>
      <c r="G29" s="4"/>
      <c r="H29" s="4"/>
    </row>
    <row r="30" spans="2:11" x14ac:dyDescent="0.25">
      <c r="D30" s="2" t="s">
        <v>12</v>
      </c>
      <c r="E30" s="4">
        <v>4</v>
      </c>
      <c r="F30" s="4"/>
      <c r="G30" s="4"/>
      <c r="H30" s="4"/>
    </row>
    <row r="31" spans="2:11" x14ac:dyDescent="0.25">
      <c r="D31" s="2" t="s">
        <v>13</v>
      </c>
      <c r="E31" s="4">
        <v>121</v>
      </c>
      <c r="F31" s="4"/>
      <c r="G31" s="4"/>
      <c r="H31" s="4"/>
    </row>
    <row r="36" spans="3:4" x14ac:dyDescent="0.25">
      <c r="C36" s="2" t="s">
        <v>2</v>
      </c>
      <c r="D36" s="2" t="s">
        <v>20</v>
      </c>
    </row>
    <row r="37" spans="3:4" x14ac:dyDescent="0.25">
      <c r="C37" s="2">
        <v>1</v>
      </c>
      <c r="D37" s="10">
        <v>0.1</v>
      </c>
    </row>
    <row r="38" spans="3:4" x14ac:dyDescent="0.25">
      <c r="C38" s="2">
        <v>50</v>
      </c>
      <c r="D38" s="10">
        <v>1</v>
      </c>
    </row>
    <row r="40" spans="3:4" x14ac:dyDescent="0.25">
      <c r="C40" s="11"/>
      <c r="D40" s="12">
        <v>1.8367000000000001E-2</v>
      </c>
    </row>
    <row r="41" spans="3:4" x14ac:dyDescent="0.25">
      <c r="C41" s="11"/>
      <c r="D41" s="13">
        <v>8.1632999999999997E-2</v>
      </c>
    </row>
    <row r="42" spans="3:4" x14ac:dyDescent="0.25">
      <c r="C42" s="2" t="s">
        <v>2</v>
      </c>
      <c r="D42" s="15" t="s">
        <v>22</v>
      </c>
    </row>
    <row r="43" spans="3:4" x14ac:dyDescent="0.25">
      <c r="C43" s="11">
        <v>1</v>
      </c>
      <c r="D43" s="14">
        <f>(D$40*C43)+(D$41)</f>
        <v>0.1</v>
      </c>
    </row>
    <row r="44" spans="3:4" x14ac:dyDescent="0.25">
      <c r="C44" s="11">
        <v>2</v>
      </c>
      <c r="D44" s="14">
        <f>(D$40*C44)+(D$41)</f>
        <v>0.118367</v>
      </c>
    </row>
    <row r="45" spans="3:4" x14ac:dyDescent="0.25">
      <c r="C45" s="11">
        <v>3</v>
      </c>
      <c r="D45" s="14">
        <f>(D$40*C45)+(D$41)</f>
        <v>0.13673399999999999</v>
      </c>
    </row>
    <row r="46" spans="3:4" x14ac:dyDescent="0.25">
      <c r="C46" s="11">
        <v>4</v>
      </c>
      <c r="D46" s="14">
        <f>(D$40*C46)+(D$41)</f>
        <v>0.15510099999999999</v>
      </c>
    </row>
    <row r="47" spans="3:4" x14ac:dyDescent="0.25">
      <c r="C47" s="11">
        <v>5</v>
      </c>
      <c r="D47" s="14">
        <f>(D$40*C47)+(D$41)</f>
        <v>0.17346800000000001</v>
      </c>
    </row>
    <row r="48" spans="3:4" x14ac:dyDescent="0.25">
      <c r="C48" s="11">
        <v>10</v>
      </c>
      <c r="D48" s="14">
        <f>(D$40*C48)+(D$41)</f>
        <v>0.26530300000000001</v>
      </c>
    </row>
    <row r="49" spans="3:4" x14ac:dyDescent="0.25">
      <c r="C49" s="11">
        <v>20</v>
      </c>
      <c r="D49" s="14">
        <f>(D$40*C49)+(D$41)</f>
        <v>0.44897300000000001</v>
      </c>
    </row>
    <row r="50" spans="3:4" x14ac:dyDescent="0.25">
      <c r="C50" s="11">
        <v>30</v>
      </c>
      <c r="D50" s="14">
        <f>(D$40*C50)+(D$41)</f>
        <v>0.63264299999999996</v>
      </c>
    </row>
    <row r="51" spans="3:4" x14ac:dyDescent="0.25">
      <c r="C51" s="11">
        <v>40</v>
      </c>
      <c r="D51" s="14">
        <f>(D$40*C51)+(D$41)</f>
        <v>0.81631299999999996</v>
      </c>
    </row>
    <row r="52" spans="3:4" x14ac:dyDescent="0.25">
      <c r="C52" s="11">
        <v>50</v>
      </c>
      <c r="D52" s="14">
        <f>(D$40*C52)+(D$41)</f>
        <v>0.99998300000000007</v>
      </c>
    </row>
    <row r="53" spans="3:4" x14ac:dyDescent="0.25">
      <c r="C53" s="11"/>
      <c r="D53" s="14"/>
    </row>
    <row r="54" spans="3:4" x14ac:dyDescent="0.25">
      <c r="C54" s="11"/>
      <c r="D54" s="14"/>
    </row>
    <row r="55" spans="3:4" x14ac:dyDescent="0.25">
      <c r="C55" s="11"/>
      <c r="D55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dcterms:created xsi:type="dcterms:W3CDTF">2020-04-21T23:14:01Z</dcterms:created>
  <dcterms:modified xsi:type="dcterms:W3CDTF">2020-04-22T02:34:07Z</dcterms:modified>
</cp:coreProperties>
</file>