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9020" windowHeight="8325"/>
  </bookViews>
  <sheets>
    <sheet name="2880" sheetId="4" r:id="rId1"/>
    <sheet name="2880 (2)" sheetId="5" r:id="rId2"/>
    <sheet name="2805" sheetId="1" r:id="rId3"/>
    <sheet name="2805 (2)" sheetId="6" r:id="rId4"/>
    <sheet name="Sheet2" sheetId="2" r:id="rId5"/>
    <sheet name="Sheet3" sheetId="3" r:id="rId6"/>
  </sheets>
  <calcPr calcId="145621"/>
</workbook>
</file>

<file path=xl/calcChain.xml><?xml version="1.0" encoding="utf-8"?>
<calcChain xmlns="http://schemas.openxmlformats.org/spreadsheetml/2006/main">
  <c r="D22" i="6" l="1"/>
  <c r="D23" i="6"/>
  <c r="D24" i="6"/>
  <c r="D25" i="6"/>
  <c r="D26" i="6"/>
  <c r="D27" i="6"/>
  <c r="D28" i="6"/>
  <c r="D29" i="6"/>
  <c r="D30" i="6"/>
  <c r="D31" i="6"/>
  <c r="D32" i="6"/>
  <c r="D33" i="6"/>
  <c r="D21" i="6"/>
  <c r="M24" i="6"/>
  <c r="L23" i="6"/>
  <c r="M23" i="6" s="1"/>
  <c r="J23" i="6"/>
  <c r="L22" i="6"/>
  <c r="M22" i="6" s="1"/>
  <c r="J22" i="6"/>
  <c r="M21" i="6"/>
  <c r="L21" i="6"/>
  <c r="J21" i="6"/>
  <c r="L20" i="6"/>
  <c r="M20" i="6" s="1"/>
  <c r="J20" i="6"/>
  <c r="L19" i="6"/>
  <c r="M19" i="6" s="1"/>
  <c r="J19" i="6"/>
  <c r="L18" i="6"/>
  <c r="M18" i="6" s="1"/>
  <c r="J18" i="6"/>
  <c r="M17" i="6"/>
  <c r="L17" i="6"/>
  <c r="J17" i="6"/>
  <c r="L16" i="6"/>
  <c r="M16" i="6" s="1"/>
  <c r="J16" i="6"/>
  <c r="L15" i="6"/>
  <c r="M15" i="6" s="1"/>
  <c r="J15" i="6"/>
  <c r="L14" i="6"/>
  <c r="M14" i="6" s="1"/>
  <c r="J14" i="6"/>
  <c r="M13" i="6"/>
  <c r="L13" i="6"/>
  <c r="J13" i="6"/>
  <c r="L12" i="6"/>
  <c r="M12" i="6" s="1"/>
  <c r="J12" i="6"/>
  <c r="L11" i="6"/>
  <c r="M11" i="6" s="1"/>
  <c r="J11" i="6"/>
  <c r="L10" i="6"/>
  <c r="M10" i="6" s="1"/>
  <c r="J10" i="6"/>
  <c r="M9" i="6"/>
  <c r="L9" i="6"/>
  <c r="J9" i="6"/>
  <c r="M3" i="6"/>
  <c r="D22" i="5"/>
  <c r="D23" i="5"/>
  <c r="D24" i="5"/>
  <c r="D25" i="5"/>
  <c r="D26" i="5"/>
  <c r="D27" i="5"/>
  <c r="D28" i="5"/>
  <c r="D29" i="5"/>
  <c r="D30" i="5"/>
  <c r="D31" i="5"/>
  <c r="D32" i="5"/>
  <c r="D33" i="5"/>
  <c r="D21" i="5"/>
  <c r="L23" i="5"/>
  <c r="M23" i="5" s="1"/>
  <c r="J23" i="5"/>
  <c r="L22" i="5"/>
  <c r="M22" i="5" s="1"/>
  <c r="J22" i="5"/>
  <c r="L21" i="5"/>
  <c r="J21" i="5"/>
  <c r="L20" i="5"/>
  <c r="J20" i="5"/>
  <c r="L19" i="5"/>
  <c r="M19" i="5" s="1"/>
  <c r="J19" i="5"/>
  <c r="L18" i="5"/>
  <c r="M18" i="5" s="1"/>
  <c r="J18" i="5"/>
  <c r="L17" i="5"/>
  <c r="J17" i="5"/>
  <c r="L16" i="5"/>
  <c r="J16" i="5"/>
  <c r="L15" i="5"/>
  <c r="M15" i="5" s="1"/>
  <c r="J15" i="5"/>
  <c r="L14" i="5"/>
  <c r="M14" i="5" s="1"/>
  <c r="J14" i="5"/>
  <c r="L13" i="5"/>
  <c r="J13" i="5"/>
  <c r="L12" i="5"/>
  <c r="J12" i="5"/>
  <c r="L11" i="5"/>
  <c r="M11" i="5" s="1"/>
  <c r="J11" i="5"/>
  <c r="L10" i="5"/>
  <c r="M10" i="5" s="1"/>
  <c r="J10" i="5"/>
  <c r="L9" i="5"/>
  <c r="M9" i="5" s="1"/>
  <c r="J9" i="5"/>
  <c r="M3" i="5"/>
  <c r="M24" i="5" s="1"/>
  <c r="D24" i="1"/>
  <c r="D33" i="1"/>
  <c r="D32" i="1"/>
  <c r="D31" i="1"/>
  <c r="D30" i="1"/>
  <c r="D29" i="1"/>
  <c r="D28" i="1"/>
  <c r="D27" i="1"/>
  <c r="D26" i="1"/>
  <c r="D25" i="1"/>
  <c r="D25" i="4"/>
  <c r="D26" i="4"/>
  <c r="D27" i="4"/>
  <c r="D28" i="4"/>
  <c r="D29" i="4"/>
  <c r="D30" i="4"/>
  <c r="D31" i="4"/>
  <c r="D32" i="4"/>
  <c r="D33" i="4"/>
  <c r="D24" i="4"/>
  <c r="J23" i="4"/>
  <c r="L22" i="4"/>
  <c r="J22" i="4"/>
  <c r="L21" i="4"/>
  <c r="J21" i="4"/>
  <c r="L20" i="4"/>
  <c r="J20" i="4"/>
  <c r="L19" i="4"/>
  <c r="J19" i="4"/>
  <c r="L18" i="4"/>
  <c r="J18" i="4"/>
  <c r="L17" i="4"/>
  <c r="J17" i="4"/>
  <c r="L16" i="4"/>
  <c r="J16" i="4"/>
  <c r="L15" i="4"/>
  <c r="J15" i="4"/>
  <c r="L14" i="4"/>
  <c r="J14" i="4"/>
  <c r="L13" i="4"/>
  <c r="J13" i="4"/>
  <c r="L12" i="4"/>
  <c r="J12" i="4"/>
  <c r="L11" i="4"/>
  <c r="J11" i="4"/>
  <c r="L10" i="4"/>
  <c r="J10" i="4"/>
  <c r="L9" i="4"/>
  <c r="J9" i="4"/>
  <c r="M3" i="4"/>
  <c r="M24" i="4" s="1"/>
  <c r="M24" i="1"/>
  <c r="L16" i="1"/>
  <c r="M16" i="1" s="1"/>
  <c r="M12" i="1"/>
  <c r="M13" i="1"/>
  <c r="M17" i="1"/>
  <c r="M18" i="1"/>
  <c r="M21" i="1"/>
  <c r="M22" i="1"/>
  <c r="L10" i="1"/>
  <c r="M10" i="1" s="1"/>
  <c r="L11" i="1"/>
  <c r="M11" i="1" s="1"/>
  <c r="L12" i="1"/>
  <c r="L13" i="1"/>
  <c r="L14" i="1"/>
  <c r="M14" i="1" s="1"/>
  <c r="L15" i="1"/>
  <c r="M15" i="1" s="1"/>
  <c r="L17" i="1"/>
  <c r="L18" i="1"/>
  <c r="L19" i="1"/>
  <c r="M19" i="1" s="1"/>
  <c r="L20" i="1"/>
  <c r="M20" i="1" s="1"/>
  <c r="L21" i="1"/>
  <c r="L22" i="1"/>
  <c r="L23" i="1"/>
  <c r="M23" i="1" s="1"/>
  <c r="L9" i="1"/>
  <c r="M9" i="1" s="1"/>
  <c r="M3" i="1"/>
  <c r="J11" i="1"/>
  <c r="J10" i="1"/>
  <c r="J13" i="1"/>
  <c r="J14" i="1"/>
  <c r="J17" i="1"/>
  <c r="J18" i="1"/>
  <c r="J21" i="1"/>
  <c r="J22" i="1"/>
  <c r="M9" i="4" l="1"/>
  <c r="M12" i="5"/>
  <c r="M16" i="5"/>
  <c r="M20" i="5"/>
  <c r="M13" i="5"/>
  <c r="M17" i="5"/>
  <c r="M21" i="5"/>
  <c r="M18" i="4"/>
  <c r="M20" i="4"/>
  <c r="M11" i="4"/>
  <c r="M13" i="4"/>
  <c r="M17" i="4"/>
  <c r="M15" i="4"/>
  <c r="M22" i="4"/>
  <c r="M10" i="4"/>
  <c r="M12" i="4"/>
  <c r="M19" i="4"/>
  <c r="M14" i="4"/>
  <c r="M16" i="4"/>
  <c r="M21" i="4"/>
  <c r="M23" i="4"/>
  <c r="J9" i="1"/>
  <c r="J20" i="1"/>
  <c r="J16" i="1"/>
  <c r="J12" i="1"/>
  <c r="J23" i="1"/>
  <c r="J19" i="1"/>
  <c r="J15" i="1"/>
</calcChain>
</file>

<file path=xl/sharedStrings.xml><?xml version="1.0" encoding="utf-8"?>
<sst xmlns="http://schemas.openxmlformats.org/spreadsheetml/2006/main" count="106" uniqueCount="26">
  <si>
    <t>ips</t>
  </si>
  <si>
    <t>co wogas</t>
  </si>
  <si>
    <t>(lb)</t>
  </si>
  <si>
    <t>DFF x2 </t>
  </si>
  <si>
    <t>ro wogas</t>
  </si>
  <si>
    <t>rDamp</t>
  </si>
  <si>
    <t>coeff</t>
  </si>
  <si>
    <t>(lbf)</t>
  </si>
  <si>
    <t>r zeta</t>
  </si>
  <si>
    <t>(-)</t>
  </si>
  <si>
    <t xml:space="preserve">r/c ratio </t>
  </si>
  <si>
    <t xml:space="preserve"> spr rate</t>
  </si>
  <si>
    <t>wheel</t>
  </si>
  <si>
    <t>travel</t>
  </si>
  <si>
    <t>(mm)</t>
  </si>
  <si>
    <t xml:space="preserve"> spr force</t>
  </si>
  <si>
    <t>(inch)</t>
  </si>
  <si>
    <t xml:space="preserve"> 2805</t>
  </si>
  <si>
    <t xml:space="preserve"> 16yzf250</t>
  </si>
  <si>
    <t>SFF x0 </t>
  </si>
  <si>
    <t xml:space="preserve"> 2880</t>
  </si>
  <si>
    <t xml:space="preserve"> 17sxf450</t>
  </si>
  <si>
    <t xml:space="preserve"> peak vel</t>
  </si>
  <si>
    <t xml:space="preserve"> stall point</t>
  </si>
  <si>
    <t xml:space="preserve"> (kg/mm)</t>
  </si>
  <si>
    <t xml:space="preserve"> (lb/in)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</si>
</sst>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0"/>
      <color theme="1"/>
      <name val="Arial"/>
      <family val="2"/>
    </font>
    <font>
      <sz val="10"/>
      <color rgb="FF0070C0"/>
      <name val="Arial"/>
      <family val="2"/>
    </font>
    <font>
      <sz val="10"/>
      <name val="Arial"/>
      <family val="2"/>
    </font>
    <font>
      <sz val="10"/>
      <color rgb="FF008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7DAC7"/>
        <bgColor indexed="64"/>
      </patternFill>
    </fill>
    <fill>
      <patternFill patternType="solid">
        <fgColor rgb="FFFFFFB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rgb="FFEFEBDE"/>
      </left>
      <right style="thin">
        <color rgb="FFEFEBDE"/>
      </right>
      <top style="thin">
        <color rgb="FFEFEBDE"/>
      </top>
      <bottom style="thin">
        <color rgb="FFEFEBDE"/>
      </bottom>
      <diagonal/>
    </border>
    <border>
      <left style="thin">
        <color rgb="FFEFEBDE"/>
      </left>
      <right style="thin">
        <color rgb="FFEFEBDE"/>
      </right>
      <top style="thin">
        <color rgb="FFEFEBDE"/>
      </top>
      <bottom/>
      <diagonal/>
    </border>
    <border>
      <left style="thin">
        <color rgb="FFEFEBDE"/>
      </left>
      <right style="thin">
        <color rgb="FFEFEBDE"/>
      </right>
      <top/>
      <bottom/>
      <diagonal/>
    </border>
    <border>
      <left style="thin">
        <color rgb="FFEFEBDE"/>
      </left>
      <right style="thin">
        <color rgb="FFEFEBDE"/>
      </right>
      <top/>
      <bottom style="thin">
        <color rgb="FFEFEBDE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 style="thin">
        <color rgb="FFECECEC"/>
      </bottom>
      <diagonal/>
    </border>
    <border>
      <left style="thin">
        <color rgb="FFECECEC"/>
      </left>
      <right style="thin">
        <color rgb="FFECECEC"/>
      </right>
      <top style="thin">
        <color rgb="FFECECEC"/>
      </top>
      <bottom/>
      <diagonal/>
    </border>
    <border>
      <left style="thin">
        <color rgb="FFECECEC"/>
      </left>
      <right style="thin">
        <color rgb="FFECECEC"/>
      </right>
      <top/>
      <bottom/>
      <diagonal/>
    </border>
    <border>
      <left style="thin">
        <color rgb="FFECECEC"/>
      </left>
      <right style="thin">
        <color rgb="FFECECEC"/>
      </right>
      <top/>
      <bottom style="thin">
        <color rgb="FFECECEC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2" borderId="1" xfId="0" applyNumberFormat="1" applyFill="1" applyBorder="1" applyAlignment="1">
      <alignment horizontal="center" vertical="center" wrapText="1"/>
    </xf>
    <xf numFmtId="0" fontId="0" fillId="2" borderId="4" xfId="0" quotePrefix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2" fontId="0" fillId="4" borderId="1" xfId="0" applyNumberFormat="1" applyFill="1" applyBorder="1" applyAlignment="1">
      <alignment horizontal="center" vertical="center" wrapText="1"/>
    </xf>
    <xf numFmtId="0" fontId="3" fillId="0" borderId="0" xfId="0" applyFont="1"/>
    <xf numFmtId="0" fontId="0" fillId="5" borderId="1" xfId="0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/>
    </xf>
    <xf numFmtId="0" fontId="0" fillId="5" borderId="0" xfId="0" applyFill="1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8620399198113929"/>
                  <c:y val="-8.383056284631088E-2"/>
                </c:manualLayout>
              </c:layout>
              <c:numFmt formatCode="General" sourceLinked="0"/>
            </c:trendlineLbl>
          </c:trendline>
          <c:xVal>
            <c:numRef>
              <c:f>'2880'!$B$14:$B$23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'2880'!$D$14:$D$23</c:f>
              <c:numCache>
                <c:formatCode>General</c:formatCode>
                <c:ptCount val="10"/>
                <c:pt idx="0">
                  <c:v>-28.7</c:v>
                </c:pt>
                <c:pt idx="1">
                  <c:v>-57.7</c:v>
                </c:pt>
                <c:pt idx="2">
                  <c:v>-85.5</c:v>
                </c:pt>
                <c:pt idx="3">
                  <c:v>-113.8</c:v>
                </c:pt>
                <c:pt idx="4">
                  <c:v>-143.80000000000001</c:v>
                </c:pt>
                <c:pt idx="5">
                  <c:v>-174.2</c:v>
                </c:pt>
                <c:pt idx="6">
                  <c:v>-205</c:v>
                </c:pt>
                <c:pt idx="7">
                  <c:v>-236</c:v>
                </c:pt>
                <c:pt idx="8">
                  <c:v>-271.10000000000002</c:v>
                </c:pt>
                <c:pt idx="9">
                  <c:v>-305.39999999999998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3761408"/>
        <c:axId val="123762944"/>
      </c:scatterChart>
      <c:valAx>
        <c:axId val="1237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3762944"/>
        <c:crosses val="autoZero"/>
        <c:crossBetween val="midCat"/>
      </c:valAx>
      <c:valAx>
        <c:axId val="12376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3761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8620399198113929"/>
                  <c:y val="-8.383056284631088E-2"/>
                </c:manualLayout>
              </c:layout>
              <c:numFmt formatCode="General" sourceLinked="0"/>
            </c:trendlineLbl>
          </c:trendline>
          <c:xVal>
            <c:numRef>
              <c:f>'2880 (2)'!$B$14:$B$20</c:f>
              <c:numCache>
                <c:formatCode>General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'2880 (2)'!$D$14:$D$20</c:f>
              <c:numCache>
                <c:formatCode>General</c:formatCode>
                <c:ptCount val="7"/>
                <c:pt idx="0">
                  <c:v>-28.7</c:v>
                </c:pt>
                <c:pt idx="1">
                  <c:v>-57.7</c:v>
                </c:pt>
                <c:pt idx="2">
                  <c:v>-85.5</c:v>
                </c:pt>
                <c:pt idx="3">
                  <c:v>-113.8</c:v>
                </c:pt>
                <c:pt idx="4">
                  <c:v>-143.80000000000001</c:v>
                </c:pt>
                <c:pt idx="5">
                  <c:v>-174.2</c:v>
                </c:pt>
                <c:pt idx="6">
                  <c:v>-205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074048"/>
        <c:axId val="125075840"/>
      </c:scatterChart>
      <c:valAx>
        <c:axId val="125074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075840"/>
        <c:crosses val="autoZero"/>
        <c:crossBetween val="midCat"/>
      </c:valAx>
      <c:valAx>
        <c:axId val="1250758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07404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4188320209973754"/>
                  <c:y val="-1.6127150772820063E-3"/>
                </c:manualLayout>
              </c:layout>
              <c:numFmt formatCode="General" sourceLinked="0"/>
            </c:trendlineLbl>
          </c:trendline>
          <c:xVal>
            <c:numRef>
              <c:f>'2805'!$B$14:$B$23</c:f>
              <c:numCache>
                <c:formatCode>General</c:formatCode>
                <c:ptCount val="10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  <c:pt idx="7">
                  <c:v>80</c:v>
                </c:pt>
                <c:pt idx="8">
                  <c:v>90</c:v>
                </c:pt>
                <c:pt idx="9">
                  <c:v>100</c:v>
                </c:pt>
              </c:numCache>
            </c:numRef>
          </c:xVal>
          <c:yVal>
            <c:numRef>
              <c:f>'2805'!$D$14:$D$23</c:f>
              <c:numCache>
                <c:formatCode>General</c:formatCode>
                <c:ptCount val="10"/>
                <c:pt idx="0">
                  <c:v>-42.4</c:v>
                </c:pt>
                <c:pt idx="1">
                  <c:v>-84.8</c:v>
                </c:pt>
                <c:pt idx="2">
                  <c:v>-128</c:v>
                </c:pt>
                <c:pt idx="3">
                  <c:v>-174.4</c:v>
                </c:pt>
                <c:pt idx="4">
                  <c:v>-225.8</c:v>
                </c:pt>
                <c:pt idx="5">
                  <c:v>-278.2</c:v>
                </c:pt>
                <c:pt idx="6">
                  <c:v>-333.2</c:v>
                </c:pt>
                <c:pt idx="7">
                  <c:v>-390</c:v>
                </c:pt>
                <c:pt idx="8">
                  <c:v>-442.6</c:v>
                </c:pt>
                <c:pt idx="9">
                  <c:v>-497.6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121280"/>
        <c:axId val="125122816"/>
      </c:scatterChart>
      <c:valAx>
        <c:axId val="12512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5122816"/>
        <c:crosses val="autoZero"/>
        <c:crossBetween val="midCat"/>
      </c:valAx>
      <c:valAx>
        <c:axId val="125122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512128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marker>
            <c:symbol val="none"/>
          </c:marker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4188320209973754"/>
                  <c:y val="-1.6127150772820063E-3"/>
                </c:manualLayout>
              </c:layout>
              <c:numFmt formatCode="General" sourceLinked="0"/>
            </c:trendlineLbl>
          </c:trendline>
          <c:xVal>
            <c:numRef>
              <c:f>'2805 (2)'!$B$14:$B$20</c:f>
              <c:numCache>
                <c:formatCode>General</c:formatCode>
                <c:ptCount val="7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40</c:v>
                </c:pt>
                <c:pt idx="4">
                  <c:v>50</c:v>
                </c:pt>
                <c:pt idx="5">
                  <c:v>60</c:v>
                </c:pt>
                <c:pt idx="6">
                  <c:v>70</c:v>
                </c:pt>
              </c:numCache>
            </c:numRef>
          </c:xVal>
          <c:yVal>
            <c:numRef>
              <c:f>'2805 (2)'!$D$14:$D$20</c:f>
              <c:numCache>
                <c:formatCode>General</c:formatCode>
                <c:ptCount val="7"/>
                <c:pt idx="0">
                  <c:v>-42.4</c:v>
                </c:pt>
                <c:pt idx="1">
                  <c:v>-84.8</c:v>
                </c:pt>
                <c:pt idx="2">
                  <c:v>-128</c:v>
                </c:pt>
                <c:pt idx="3">
                  <c:v>-174.4</c:v>
                </c:pt>
                <c:pt idx="4">
                  <c:v>-225.8</c:v>
                </c:pt>
                <c:pt idx="5">
                  <c:v>-278.2</c:v>
                </c:pt>
                <c:pt idx="6">
                  <c:v>-333.2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979840"/>
        <c:axId val="117866880"/>
      </c:scatterChart>
      <c:valAx>
        <c:axId val="12497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7866880"/>
        <c:crosses val="autoZero"/>
        <c:crossBetween val="midCat"/>
      </c:valAx>
      <c:valAx>
        <c:axId val="1178668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4979840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534457</xdr:colOff>
      <xdr:row>3</xdr:row>
      <xdr:rowOff>30691</xdr:rowOff>
    </xdr:from>
    <xdr:to>
      <xdr:col>20</xdr:col>
      <xdr:colOff>352423</xdr:colOff>
      <xdr:row>20</xdr:row>
      <xdr:rowOff>75141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84666</xdr:colOff>
      <xdr:row>23</xdr:row>
      <xdr:rowOff>0</xdr:rowOff>
    </xdr:from>
    <xdr:to>
      <xdr:col>12</xdr:col>
      <xdr:colOff>105833</xdr:colOff>
      <xdr:row>30</xdr:row>
      <xdr:rowOff>10583</xdr:rowOff>
    </xdr:to>
    <xdr:cxnSp macro="">
      <xdr:nvCxnSpPr>
        <xdr:cNvPr id="4" name="Straight Arrow Connector 3"/>
        <xdr:cNvCxnSpPr/>
      </xdr:nvCxnSpPr>
      <xdr:spPr>
        <a:xfrm flipH="1">
          <a:off x="2688166" y="3651250"/>
          <a:ext cx="4931834" cy="112183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534457</xdr:colOff>
      <xdr:row>3</xdr:row>
      <xdr:rowOff>30691</xdr:rowOff>
    </xdr:from>
    <xdr:to>
      <xdr:col>20</xdr:col>
      <xdr:colOff>352423</xdr:colOff>
      <xdr:row>20</xdr:row>
      <xdr:rowOff>75141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227541</xdr:colOff>
      <xdr:row>7</xdr:row>
      <xdr:rowOff>115357</xdr:rowOff>
    </xdr:from>
    <xdr:to>
      <xdr:col>20</xdr:col>
      <xdr:colOff>45507</xdr:colOff>
      <xdr:row>25</xdr:row>
      <xdr:rowOff>1057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227541</xdr:colOff>
      <xdr:row>7</xdr:row>
      <xdr:rowOff>115357</xdr:rowOff>
    </xdr:from>
    <xdr:to>
      <xdr:col>20</xdr:col>
      <xdr:colOff>45507</xdr:colOff>
      <xdr:row>25</xdr:row>
      <xdr:rowOff>1057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M33"/>
  <sheetViews>
    <sheetView showGridLines="0" tabSelected="1" zoomScale="90" zoomScaleNormal="90" workbookViewId="0">
      <selection activeCell="A2" sqref="A2"/>
    </sheetView>
  </sheetViews>
  <sheetFormatPr defaultRowHeight="12.75" x14ac:dyDescent="0.2"/>
  <cols>
    <col min="1" max="1" width="11.42578125" customWidth="1"/>
    <col min="12" max="12" width="9.140625" customWidth="1"/>
  </cols>
  <sheetData>
    <row r="2" spans="2:13" x14ac:dyDescent="0.2">
      <c r="J2" s="12" t="s">
        <v>11</v>
      </c>
      <c r="M2" s="12" t="s">
        <v>11</v>
      </c>
    </row>
    <row r="3" spans="2:13" x14ac:dyDescent="0.2">
      <c r="B3" t="s">
        <v>20</v>
      </c>
      <c r="C3" t="s">
        <v>21</v>
      </c>
      <c r="J3" s="14">
        <v>0.48</v>
      </c>
      <c r="M3" s="15">
        <f>J3*56</f>
        <v>26.88</v>
      </c>
    </row>
    <row r="5" spans="2:13" x14ac:dyDescent="0.2">
      <c r="B5" s="24" t="s">
        <v>0</v>
      </c>
      <c r="C5" s="1" t="s">
        <v>1</v>
      </c>
      <c r="D5" s="7" t="s">
        <v>4</v>
      </c>
      <c r="E5" s="7" t="s">
        <v>5</v>
      </c>
      <c r="F5" s="7" t="s">
        <v>8</v>
      </c>
      <c r="G5" s="24" t="s">
        <v>10</v>
      </c>
      <c r="I5" s="1" t="s">
        <v>12</v>
      </c>
      <c r="J5" s="12" t="s">
        <v>15</v>
      </c>
      <c r="L5" s="1" t="s">
        <v>12</v>
      </c>
      <c r="M5" s="12" t="s">
        <v>15</v>
      </c>
    </row>
    <row r="6" spans="2:13" x14ac:dyDescent="0.2">
      <c r="B6" s="25"/>
      <c r="C6" s="2" t="s">
        <v>2</v>
      </c>
      <c r="D6" s="8" t="s">
        <v>2</v>
      </c>
      <c r="E6" s="8" t="s">
        <v>6</v>
      </c>
      <c r="F6" s="8" t="s">
        <v>9</v>
      </c>
      <c r="G6" s="25"/>
      <c r="I6" s="2" t="s">
        <v>13</v>
      </c>
      <c r="J6" s="2" t="s">
        <v>24</v>
      </c>
      <c r="L6" s="2" t="s">
        <v>13</v>
      </c>
      <c r="M6" s="2" t="s">
        <v>25</v>
      </c>
    </row>
    <row r="7" spans="2:13" x14ac:dyDescent="0.2">
      <c r="B7" s="26"/>
      <c r="C7" s="3" t="s">
        <v>19</v>
      </c>
      <c r="D7" s="9" t="s">
        <v>19</v>
      </c>
      <c r="E7" s="9" t="s">
        <v>7</v>
      </c>
      <c r="F7" s="9"/>
      <c r="G7" s="26"/>
      <c r="I7" s="3" t="s">
        <v>14</v>
      </c>
      <c r="J7" s="3"/>
      <c r="L7" s="17" t="s">
        <v>16</v>
      </c>
      <c r="M7" s="3"/>
    </row>
    <row r="8" spans="2:13" x14ac:dyDescent="0.2">
      <c r="B8" s="4">
        <v>0</v>
      </c>
      <c r="C8" s="5"/>
      <c r="D8" s="10"/>
      <c r="E8" s="10"/>
      <c r="F8" s="10"/>
      <c r="G8" s="5"/>
      <c r="I8" s="4">
        <v>0</v>
      </c>
      <c r="L8" s="4">
        <v>0</v>
      </c>
    </row>
    <row r="9" spans="2:13" x14ac:dyDescent="0.2">
      <c r="B9" s="4">
        <v>1</v>
      </c>
      <c r="C9" s="5">
        <v>4.0999999999999996</v>
      </c>
      <c r="D9" s="10">
        <v>-2.7</v>
      </c>
      <c r="E9" s="10">
        <v>-2.7</v>
      </c>
      <c r="F9" s="10">
        <v>0.33</v>
      </c>
      <c r="G9" s="5">
        <v>0.7</v>
      </c>
      <c r="I9" s="4">
        <v>20</v>
      </c>
      <c r="J9" s="13">
        <f>(I9*$J$3)*2</f>
        <v>19.2</v>
      </c>
      <c r="L9" s="16">
        <f>I9/25.4</f>
        <v>0.78740157480314965</v>
      </c>
      <c r="M9" s="18">
        <f>(L9*$M$3)*2</f>
        <v>42.330708661417326</v>
      </c>
    </row>
    <row r="10" spans="2:13" x14ac:dyDescent="0.2">
      <c r="B10" s="4">
        <v>2</v>
      </c>
      <c r="C10" s="5">
        <v>5.8</v>
      </c>
      <c r="D10" s="10">
        <v>-4.8</v>
      </c>
      <c r="E10" s="10">
        <v>-2.4</v>
      </c>
      <c r="F10" s="10">
        <v>0.3</v>
      </c>
      <c r="G10" s="5">
        <v>0.8</v>
      </c>
      <c r="I10" s="4">
        <v>40</v>
      </c>
      <c r="J10" s="13">
        <f t="shared" ref="J10:J23" si="0">(I10*$J$3)*2</f>
        <v>38.4</v>
      </c>
      <c r="L10" s="16">
        <f t="shared" ref="L10:L22" si="1">I10/25.4</f>
        <v>1.5748031496062993</v>
      </c>
      <c r="M10" s="18">
        <f t="shared" ref="M10:M24" si="2">(L10*$M$3)*2</f>
        <v>84.661417322834652</v>
      </c>
    </row>
    <row r="11" spans="2:13" x14ac:dyDescent="0.2">
      <c r="B11" s="4">
        <v>3</v>
      </c>
      <c r="C11" s="6">
        <v>7.4</v>
      </c>
      <c r="D11" s="11">
        <v>-7.7</v>
      </c>
      <c r="E11" s="10">
        <v>-2.6</v>
      </c>
      <c r="F11" s="11">
        <v>0.32</v>
      </c>
      <c r="G11" s="6">
        <v>1</v>
      </c>
      <c r="I11" s="4">
        <v>60</v>
      </c>
      <c r="J11" s="13">
        <f t="shared" si="0"/>
        <v>57.599999999999994</v>
      </c>
      <c r="L11" s="16">
        <f t="shared" si="1"/>
        <v>2.3622047244094491</v>
      </c>
      <c r="M11" s="18">
        <f t="shared" si="2"/>
        <v>126.99212598425197</v>
      </c>
    </row>
    <row r="12" spans="2:13" x14ac:dyDescent="0.2">
      <c r="B12" s="4">
        <v>4</v>
      </c>
      <c r="C12" s="5">
        <v>9.3000000000000007</v>
      </c>
      <c r="D12" s="10">
        <v>-10.3</v>
      </c>
      <c r="E12" s="10">
        <v>-2.6</v>
      </c>
      <c r="F12" s="10">
        <v>0.32</v>
      </c>
      <c r="G12" s="5">
        <v>1.1000000000000001</v>
      </c>
      <c r="I12" s="4">
        <v>80</v>
      </c>
      <c r="J12" s="13">
        <f t="shared" si="0"/>
        <v>76.8</v>
      </c>
      <c r="L12" s="16">
        <f t="shared" si="1"/>
        <v>3.1496062992125986</v>
      </c>
      <c r="M12" s="18">
        <f t="shared" si="2"/>
        <v>169.3228346456693</v>
      </c>
    </row>
    <row r="13" spans="2:13" x14ac:dyDescent="0.2">
      <c r="B13" s="4">
        <v>5</v>
      </c>
      <c r="C13" s="5">
        <v>11</v>
      </c>
      <c r="D13" s="10">
        <v>-13.5</v>
      </c>
      <c r="E13" s="10">
        <v>-2.7</v>
      </c>
      <c r="F13" s="10">
        <v>0.33</v>
      </c>
      <c r="G13" s="5">
        <v>1.2</v>
      </c>
      <c r="I13" s="4">
        <v>100</v>
      </c>
      <c r="J13" s="13">
        <f t="shared" si="0"/>
        <v>96</v>
      </c>
      <c r="L13" s="16">
        <f t="shared" si="1"/>
        <v>3.9370078740157481</v>
      </c>
      <c r="M13" s="18">
        <f t="shared" si="2"/>
        <v>211.65354330708661</v>
      </c>
    </row>
    <row r="14" spans="2:13" x14ac:dyDescent="0.2">
      <c r="B14" s="4">
        <v>10</v>
      </c>
      <c r="C14" s="6">
        <v>16.399999999999999</v>
      </c>
      <c r="D14" s="11">
        <v>-28.7</v>
      </c>
      <c r="E14" s="10">
        <v>-2.9</v>
      </c>
      <c r="F14" s="11">
        <v>0.36</v>
      </c>
      <c r="G14" s="6">
        <v>1.8</v>
      </c>
      <c r="I14" s="4">
        <v>120</v>
      </c>
      <c r="J14" s="13">
        <f t="shared" si="0"/>
        <v>115.19999999999999</v>
      </c>
      <c r="L14" s="16">
        <f t="shared" si="1"/>
        <v>4.7244094488188981</v>
      </c>
      <c r="M14" s="18">
        <f t="shared" si="2"/>
        <v>253.98425196850394</v>
      </c>
    </row>
    <row r="15" spans="2:13" x14ac:dyDescent="0.2">
      <c r="B15" s="4">
        <v>20</v>
      </c>
      <c r="C15" s="5">
        <v>24.9</v>
      </c>
      <c r="D15" s="10">
        <v>-57.7</v>
      </c>
      <c r="E15" s="10">
        <v>-2.9</v>
      </c>
      <c r="F15" s="10">
        <v>0.36</v>
      </c>
      <c r="G15" s="5">
        <v>2.2999999999999998</v>
      </c>
      <c r="I15" s="4">
        <v>140</v>
      </c>
      <c r="J15" s="13">
        <f t="shared" si="0"/>
        <v>134.4</v>
      </c>
      <c r="L15" s="16">
        <f t="shared" si="1"/>
        <v>5.5118110236220472</v>
      </c>
      <c r="M15" s="18">
        <f t="shared" si="2"/>
        <v>296.31496062992125</v>
      </c>
    </row>
    <row r="16" spans="2:13" x14ac:dyDescent="0.2">
      <c r="B16" s="4">
        <v>30</v>
      </c>
      <c r="C16" s="5">
        <v>35.200000000000003</v>
      </c>
      <c r="D16" s="10">
        <v>-85.5</v>
      </c>
      <c r="E16" s="10">
        <v>-2.9</v>
      </c>
      <c r="F16" s="10">
        <v>0.36</v>
      </c>
      <c r="G16" s="5">
        <v>2.4</v>
      </c>
      <c r="I16" s="4">
        <v>160</v>
      </c>
      <c r="J16" s="13">
        <f t="shared" si="0"/>
        <v>153.6</v>
      </c>
      <c r="L16" s="16">
        <f t="shared" si="1"/>
        <v>6.2992125984251972</v>
      </c>
      <c r="M16" s="18">
        <f t="shared" si="2"/>
        <v>338.64566929133861</v>
      </c>
    </row>
    <row r="17" spans="1:13" x14ac:dyDescent="0.2">
      <c r="B17" s="4">
        <v>40</v>
      </c>
      <c r="C17" s="6">
        <v>45.3</v>
      </c>
      <c r="D17" s="11">
        <v>-113.8</v>
      </c>
      <c r="E17" s="10">
        <v>-2.8</v>
      </c>
      <c r="F17" s="11">
        <v>0.35</v>
      </c>
      <c r="G17" s="6">
        <v>2.5</v>
      </c>
      <c r="I17" s="4">
        <v>180</v>
      </c>
      <c r="J17" s="13">
        <f t="shared" si="0"/>
        <v>172.79999999999998</v>
      </c>
      <c r="L17" s="16">
        <f t="shared" si="1"/>
        <v>7.0866141732283472</v>
      </c>
      <c r="M17" s="18">
        <f t="shared" si="2"/>
        <v>380.97637795275591</v>
      </c>
    </row>
    <row r="18" spans="1:13" x14ac:dyDescent="0.2">
      <c r="B18" s="4">
        <v>50</v>
      </c>
      <c r="C18" s="5">
        <v>55.9</v>
      </c>
      <c r="D18" s="10">
        <v>-143.80000000000001</v>
      </c>
      <c r="E18" s="10">
        <v>-2.9</v>
      </c>
      <c r="F18" s="10">
        <v>0.36</v>
      </c>
      <c r="G18" s="5">
        <v>2.6</v>
      </c>
      <c r="I18" s="4">
        <v>200</v>
      </c>
      <c r="J18" s="13">
        <f t="shared" si="0"/>
        <v>192</v>
      </c>
      <c r="L18" s="16">
        <f t="shared" si="1"/>
        <v>7.8740157480314963</v>
      </c>
      <c r="M18" s="18">
        <f t="shared" si="2"/>
        <v>423.30708661417322</v>
      </c>
    </row>
    <row r="19" spans="1:13" x14ac:dyDescent="0.2">
      <c r="B19" s="4">
        <v>60</v>
      </c>
      <c r="C19" s="5">
        <v>66.400000000000006</v>
      </c>
      <c r="D19" s="10">
        <v>-174.2</v>
      </c>
      <c r="E19" s="10">
        <v>-2.9</v>
      </c>
      <c r="F19" s="10">
        <v>0.36</v>
      </c>
      <c r="G19" s="5">
        <v>2.6</v>
      </c>
      <c r="I19" s="4">
        <v>220</v>
      </c>
      <c r="J19" s="13">
        <f t="shared" si="0"/>
        <v>211.2</v>
      </c>
      <c r="L19" s="16">
        <f t="shared" si="1"/>
        <v>8.6614173228346463</v>
      </c>
      <c r="M19" s="18">
        <f t="shared" si="2"/>
        <v>465.63779527559058</v>
      </c>
    </row>
    <row r="20" spans="1:13" x14ac:dyDescent="0.2">
      <c r="B20" s="4">
        <v>70</v>
      </c>
      <c r="C20" s="6">
        <v>77.2</v>
      </c>
      <c r="D20" s="11">
        <v>-205</v>
      </c>
      <c r="E20" s="10">
        <v>-2.9</v>
      </c>
      <c r="F20" s="11">
        <v>0.36</v>
      </c>
      <c r="G20" s="6">
        <v>2.7</v>
      </c>
      <c r="I20" s="4">
        <v>240</v>
      </c>
      <c r="J20" s="13">
        <f t="shared" si="0"/>
        <v>230.39999999999998</v>
      </c>
      <c r="L20" s="16">
        <f t="shared" si="1"/>
        <v>9.4488188976377963</v>
      </c>
      <c r="M20" s="18">
        <f t="shared" si="2"/>
        <v>507.96850393700788</v>
      </c>
    </row>
    <row r="21" spans="1:13" x14ac:dyDescent="0.2">
      <c r="A21" s="20">
        <v>-4.3E-3</v>
      </c>
      <c r="B21" s="4">
        <v>80</v>
      </c>
      <c r="C21" s="5">
        <v>87.5</v>
      </c>
      <c r="D21" s="10">
        <v>-236</v>
      </c>
      <c r="E21" s="10">
        <v>-3</v>
      </c>
      <c r="F21" s="10">
        <v>0.37</v>
      </c>
      <c r="G21" s="5">
        <v>2.7</v>
      </c>
      <c r="I21" s="4">
        <v>260</v>
      </c>
      <c r="J21" s="13">
        <f t="shared" si="0"/>
        <v>249.6</v>
      </c>
      <c r="L21" s="16">
        <f t="shared" si="1"/>
        <v>10.236220472440946</v>
      </c>
      <c r="M21" s="18">
        <f t="shared" si="2"/>
        <v>550.29921259842524</v>
      </c>
    </row>
    <row r="22" spans="1:13" x14ac:dyDescent="0.2">
      <c r="A22" s="20">
        <v>-2.5870000000000002</v>
      </c>
      <c r="B22" s="4">
        <v>90</v>
      </c>
      <c r="C22" s="5">
        <v>97.7</v>
      </c>
      <c r="D22" s="10">
        <v>-271.10000000000002</v>
      </c>
      <c r="E22" s="10">
        <v>-3</v>
      </c>
      <c r="F22" s="10">
        <v>0.37</v>
      </c>
      <c r="G22" s="5">
        <v>2.8</v>
      </c>
      <c r="I22" s="4">
        <v>280</v>
      </c>
      <c r="J22" s="13">
        <f t="shared" si="0"/>
        <v>268.8</v>
      </c>
      <c r="L22" s="16">
        <f t="shared" si="1"/>
        <v>11.023622047244094</v>
      </c>
      <c r="M22" s="18">
        <f t="shared" si="2"/>
        <v>592.62992125984249</v>
      </c>
    </row>
    <row r="23" spans="1:13" x14ac:dyDescent="0.2">
      <c r="A23" s="20">
        <v>-3.4582999999999999</v>
      </c>
      <c r="B23" s="4">
        <v>100</v>
      </c>
      <c r="C23" s="5">
        <v>108.2</v>
      </c>
      <c r="D23" s="10">
        <v>-305.39999999999998</v>
      </c>
      <c r="E23" s="10">
        <v>-3.1</v>
      </c>
      <c r="F23" s="10">
        <v>0.38</v>
      </c>
      <c r="G23" s="5">
        <v>2.8</v>
      </c>
      <c r="I23" s="4">
        <v>300</v>
      </c>
      <c r="J23" s="13">
        <f t="shared" si="0"/>
        <v>288</v>
      </c>
      <c r="L23" s="16">
        <v>12</v>
      </c>
      <c r="M23" s="18">
        <f t="shared" si="2"/>
        <v>645.12</v>
      </c>
    </row>
    <row r="24" spans="1:13" x14ac:dyDescent="0.2">
      <c r="B24" s="4">
        <v>110</v>
      </c>
      <c r="D24" s="22">
        <f>(A$21*(B24)^2)+(A$22*(B24)^1)+(A$23)</f>
        <v>-340.05830000000003</v>
      </c>
      <c r="L24" s="19">
        <v>6</v>
      </c>
      <c r="M24" s="18">
        <f t="shared" si="2"/>
        <v>322.56</v>
      </c>
    </row>
    <row r="25" spans="1:13" x14ac:dyDescent="0.2">
      <c r="B25" s="4">
        <v>120</v>
      </c>
      <c r="D25" s="22">
        <f t="shared" ref="D25:D33" si="3">(A$21*(B25)^2)+(A$22*(B25)^1)+(A$23)</f>
        <v>-375.81830000000002</v>
      </c>
    </row>
    <row r="26" spans="1:13" x14ac:dyDescent="0.2">
      <c r="B26" s="4">
        <v>130</v>
      </c>
      <c r="D26" s="22">
        <f t="shared" si="3"/>
        <v>-412.43830000000003</v>
      </c>
    </row>
    <row r="27" spans="1:13" x14ac:dyDescent="0.2">
      <c r="B27" s="4">
        <v>140</v>
      </c>
      <c r="D27" s="22">
        <f t="shared" si="3"/>
        <v>-449.91830000000004</v>
      </c>
    </row>
    <row r="28" spans="1:13" x14ac:dyDescent="0.2">
      <c r="B28" s="4">
        <v>150</v>
      </c>
      <c r="D28" s="22">
        <f t="shared" si="3"/>
        <v>-488.25830000000002</v>
      </c>
    </row>
    <row r="29" spans="1:13" x14ac:dyDescent="0.2">
      <c r="B29" s="4">
        <v>160</v>
      </c>
      <c r="D29" s="22">
        <f t="shared" si="3"/>
        <v>-527.45830000000001</v>
      </c>
    </row>
    <row r="30" spans="1:13" x14ac:dyDescent="0.2">
      <c r="B30" s="4">
        <v>170</v>
      </c>
      <c r="D30" s="22">
        <f t="shared" si="3"/>
        <v>-567.51830000000007</v>
      </c>
    </row>
    <row r="31" spans="1:13" x14ac:dyDescent="0.2">
      <c r="B31" s="4">
        <v>180</v>
      </c>
      <c r="D31" s="22">
        <f t="shared" si="3"/>
        <v>-608.43830000000003</v>
      </c>
      <c r="F31" s="20">
        <v>-5.4000000000000003E-3</v>
      </c>
    </row>
    <row r="32" spans="1:13" x14ac:dyDescent="0.2">
      <c r="B32" s="21">
        <v>190</v>
      </c>
      <c r="C32" s="23" t="s">
        <v>22</v>
      </c>
      <c r="D32" s="22">
        <f t="shared" si="3"/>
        <v>-650.2183</v>
      </c>
      <c r="F32" s="20">
        <v>-2.4262000000000001</v>
      </c>
    </row>
    <row r="33" spans="2:6" x14ac:dyDescent="0.2">
      <c r="B33" s="4">
        <v>200</v>
      </c>
      <c r="C33" s="23" t="s">
        <v>23</v>
      </c>
      <c r="D33" s="22">
        <f t="shared" si="3"/>
        <v>-692.8583000000001</v>
      </c>
      <c r="E33">
        <v>-709</v>
      </c>
      <c r="F33" s="20">
        <v>-8.5642999999999994</v>
      </c>
    </row>
  </sheetData>
  <mergeCells count="2">
    <mergeCell ref="B5:B7"/>
    <mergeCell ref="G5:G7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2:M33"/>
  <sheetViews>
    <sheetView showGridLines="0" zoomScale="90" zoomScaleNormal="90" workbookViewId="0"/>
  </sheetViews>
  <sheetFormatPr defaultRowHeight="12.75" x14ac:dyDescent="0.2"/>
  <cols>
    <col min="1" max="1" width="11.42578125" customWidth="1"/>
    <col min="12" max="12" width="9.140625" customWidth="1"/>
  </cols>
  <sheetData>
    <row r="2" spans="2:13" x14ac:dyDescent="0.2">
      <c r="J2" s="12" t="s">
        <v>11</v>
      </c>
      <c r="M2" s="12" t="s">
        <v>11</v>
      </c>
    </row>
    <row r="3" spans="2:13" x14ac:dyDescent="0.2">
      <c r="B3" t="s">
        <v>20</v>
      </c>
      <c r="C3" t="s">
        <v>21</v>
      </c>
      <c r="J3" s="14">
        <v>0.48</v>
      </c>
      <c r="M3" s="15">
        <f>J3*56</f>
        <v>26.88</v>
      </c>
    </row>
    <row r="5" spans="2:13" x14ac:dyDescent="0.2">
      <c r="B5" s="24" t="s">
        <v>0</v>
      </c>
      <c r="C5" s="1" t="s">
        <v>1</v>
      </c>
      <c r="D5" s="7" t="s">
        <v>4</v>
      </c>
      <c r="E5" s="7" t="s">
        <v>5</v>
      </c>
      <c r="F5" s="7" t="s">
        <v>8</v>
      </c>
      <c r="G5" s="24" t="s">
        <v>10</v>
      </c>
      <c r="I5" s="1" t="s">
        <v>12</v>
      </c>
      <c r="J5" s="12" t="s">
        <v>15</v>
      </c>
      <c r="L5" s="1" t="s">
        <v>12</v>
      </c>
      <c r="M5" s="12" t="s">
        <v>15</v>
      </c>
    </row>
    <row r="6" spans="2:13" x14ac:dyDescent="0.2">
      <c r="B6" s="25"/>
      <c r="C6" s="2" t="s">
        <v>2</v>
      </c>
      <c r="D6" s="8" t="s">
        <v>2</v>
      </c>
      <c r="E6" s="8" t="s">
        <v>6</v>
      </c>
      <c r="F6" s="8" t="s">
        <v>9</v>
      </c>
      <c r="G6" s="25"/>
      <c r="I6" s="2" t="s">
        <v>13</v>
      </c>
      <c r="J6" s="2"/>
      <c r="L6" s="2" t="s">
        <v>13</v>
      </c>
      <c r="M6" s="2"/>
    </row>
    <row r="7" spans="2:13" x14ac:dyDescent="0.2">
      <c r="B7" s="26"/>
      <c r="C7" s="3" t="s">
        <v>19</v>
      </c>
      <c r="D7" s="9" t="s">
        <v>19</v>
      </c>
      <c r="E7" s="9" t="s">
        <v>7</v>
      </c>
      <c r="F7" s="9"/>
      <c r="G7" s="26"/>
      <c r="I7" s="3" t="s">
        <v>14</v>
      </c>
      <c r="J7" s="3"/>
      <c r="L7" s="17" t="s">
        <v>16</v>
      </c>
      <c r="M7" s="3"/>
    </row>
    <row r="8" spans="2:13" x14ac:dyDescent="0.2">
      <c r="B8" s="4">
        <v>0</v>
      </c>
      <c r="C8" s="5"/>
      <c r="D8" s="10"/>
      <c r="E8" s="10"/>
      <c r="F8" s="10"/>
      <c r="G8" s="5"/>
      <c r="I8" s="4">
        <v>0</v>
      </c>
      <c r="L8" s="4">
        <v>0</v>
      </c>
    </row>
    <row r="9" spans="2:13" x14ac:dyDescent="0.2">
      <c r="B9" s="4">
        <v>1</v>
      </c>
      <c r="C9" s="5">
        <v>4.0999999999999996</v>
      </c>
      <c r="D9" s="10">
        <v>-2.7</v>
      </c>
      <c r="E9" s="10">
        <v>-2.7</v>
      </c>
      <c r="F9" s="10">
        <v>0.33</v>
      </c>
      <c r="G9" s="5">
        <v>0.7</v>
      </c>
      <c r="I9" s="4">
        <v>20</v>
      </c>
      <c r="J9" s="13">
        <f>(I9*$J$3)*2</f>
        <v>19.2</v>
      </c>
      <c r="L9" s="16">
        <f>I9/25.4</f>
        <v>0.78740157480314965</v>
      </c>
      <c r="M9" s="18">
        <f>(L9*$M$3)*2</f>
        <v>42.330708661417326</v>
      </c>
    </row>
    <row r="10" spans="2:13" x14ac:dyDescent="0.2">
      <c r="B10" s="4">
        <v>2</v>
      </c>
      <c r="C10" s="5">
        <v>5.8</v>
      </c>
      <c r="D10" s="10">
        <v>-4.8</v>
      </c>
      <c r="E10" s="10">
        <v>-2.4</v>
      </c>
      <c r="F10" s="10">
        <v>0.3</v>
      </c>
      <c r="G10" s="5">
        <v>0.8</v>
      </c>
      <c r="I10" s="4">
        <v>40</v>
      </c>
      <c r="J10" s="13">
        <f t="shared" ref="J10:J23" si="0">(I10*$J$3)*2</f>
        <v>38.4</v>
      </c>
      <c r="L10" s="16">
        <f t="shared" ref="L10:L23" si="1">I10/25.4</f>
        <v>1.5748031496062993</v>
      </c>
      <c r="M10" s="18">
        <f t="shared" ref="M10:M24" si="2">(L10*$M$3)*2</f>
        <v>84.661417322834652</v>
      </c>
    </row>
    <row r="11" spans="2:13" x14ac:dyDescent="0.2">
      <c r="B11" s="4">
        <v>3</v>
      </c>
      <c r="C11" s="6">
        <v>7.4</v>
      </c>
      <c r="D11" s="11">
        <v>-7.7</v>
      </c>
      <c r="E11" s="10">
        <v>-2.6</v>
      </c>
      <c r="F11" s="11">
        <v>0.32</v>
      </c>
      <c r="G11" s="6">
        <v>1</v>
      </c>
      <c r="I11" s="4">
        <v>60</v>
      </c>
      <c r="J11" s="13">
        <f t="shared" si="0"/>
        <v>57.599999999999994</v>
      </c>
      <c r="L11" s="16">
        <f t="shared" si="1"/>
        <v>2.3622047244094491</v>
      </c>
      <c r="M11" s="18">
        <f t="shared" si="2"/>
        <v>126.99212598425197</v>
      </c>
    </row>
    <row r="12" spans="2:13" x14ac:dyDescent="0.2">
      <c r="B12" s="4">
        <v>4</v>
      </c>
      <c r="C12" s="5">
        <v>9.3000000000000007</v>
      </c>
      <c r="D12" s="10">
        <v>-10.3</v>
      </c>
      <c r="E12" s="10">
        <v>-2.6</v>
      </c>
      <c r="F12" s="10">
        <v>0.32</v>
      </c>
      <c r="G12" s="5">
        <v>1.1000000000000001</v>
      </c>
      <c r="I12" s="4">
        <v>80</v>
      </c>
      <c r="J12" s="13">
        <f t="shared" si="0"/>
        <v>76.8</v>
      </c>
      <c r="L12" s="16">
        <f t="shared" si="1"/>
        <v>3.1496062992125986</v>
      </c>
      <c r="M12" s="18">
        <f t="shared" si="2"/>
        <v>169.3228346456693</v>
      </c>
    </row>
    <row r="13" spans="2:13" x14ac:dyDescent="0.2">
      <c r="B13" s="4">
        <v>5</v>
      </c>
      <c r="C13" s="5">
        <v>11</v>
      </c>
      <c r="D13" s="10">
        <v>-13.5</v>
      </c>
      <c r="E13" s="10">
        <v>-2.7</v>
      </c>
      <c r="F13" s="10">
        <v>0.33</v>
      </c>
      <c r="G13" s="5">
        <v>1.2</v>
      </c>
      <c r="I13" s="4">
        <v>100</v>
      </c>
      <c r="J13" s="13">
        <f t="shared" si="0"/>
        <v>96</v>
      </c>
      <c r="L13" s="16">
        <f t="shared" si="1"/>
        <v>3.9370078740157481</v>
      </c>
      <c r="M13" s="18">
        <f t="shared" si="2"/>
        <v>211.65354330708661</v>
      </c>
    </row>
    <row r="14" spans="2:13" x14ac:dyDescent="0.2">
      <c r="B14" s="4">
        <v>10</v>
      </c>
      <c r="C14" s="6">
        <v>16.399999999999999</v>
      </c>
      <c r="D14" s="11">
        <v>-28.7</v>
      </c>
      <c r="E14" s="10">
        <v>-2.9</v>
      </c>
      <c r="F14" s="11">
        <v>0.36</v>
      </c>
      <c r="G14" s="6">
        <v>1.8</v>
      </c>
      <c r="I14" s="4">
        <v>120</v>
      </c>
      <c r="J14" s="13">
        <f t="shared" si="0"/>
        <v>115.19999999999999</v>
      </c>
      <c r="L14" s="16">
        <f t="shared" si="1"/>
        <v>4.7244094488188981</v>
      </c>
      <c r="M14" s="18">
        <f t="shared" si="2"/>
        <v>253.98425196850394</v>
      </c>
    </row>
    <row r="15" spans="2:13" x14ac:dyDescent="0.2">
      <c r="B15" s="4">
        <v>20</v>
      </c>
      <c r="C15" s="5">
        <v>24.9</v>
      </c>
      <c r="D15" s="10">
        <v>-57.7</v>
      </c>
      <c r="E15" s="10">
        <v>-2.9</v>
      </c>
      <c r="F15" s="10">
        <v>0.36</v>
      </c>
      <c r="G15" s="5">
        <v>2.2999999999999998</v>
      </c>
      <c r="I15" s="4">
        <v>140</v>
      </c>
      <c r="J15" s="13">
        <f t="shared" si="0"/>
        <v>134.4</v>
      </c>
      <c r="L15" s="16">
        <f t="shared" si="1"/>
        <v>5.5118110236220472</v>
      </c>
      <c r="M15" s="18">
        <f t="shared" si="2"/>
        <v>296.31496062992125</v>
      </c>
    </row>
    <row r="16" spans="2:13" x14ac:dyDescent="0.2">
      <c r="B16" s="4">
        <v>30</v>
      </c>
      <c r="C16" s="5">
        <v>35.200000000000003</v>
      </c>
      <c r="D16" s="10">
        <v>-85.5</v>
      </c>
      <c r="E16" s="10">
        <v>-2.9</v>
      </c>
      <c r="F16" s="10">
        <v>0.36</v>
      </c>
      <c r="G16" s="5">
        <v>2.4</v>
      </c>
      <c r="I16" s="4">
        <v>160</v>
      </c>
      <c r="J16" s="13">
        <f t="shared" si="0"/>
        <v>153.6</v>
      </c>
      <c r="L16" s="16">
        <f t="shared" si="1"/>
        <v>6.2992125984251972</v>
      </c>
      <c r="M16" s="18">
        <f t="shared" si="2"/>
        <v>338.64566929133861</v>
      </c>
    </row>
    <row r="17" spans="1:13" x14ac:dyDescent="0.2">
      <c r="B17" s="4">
        <v>40</v>
      </c>
      <c r="C17" s="6">
        <v>45.3</v>
      </c>
      <c r="D17" s="11">
        <v>-113.8</v>
      </c>
      <c r="E17" s="10">
        <v>-2.8</v>
      </c>
      <c r="F17" s="11">
        <v>0.35</v>
      </c>
      <c r="G17" s="6">
        <v>2.5</v>
      </c>
      <c r="I17" s="4">
        <v>180</v>
      </c>
      <c r="J17" s="13">
        <f t="shared" si="0"/>
        <v>172.79999999999998</v>
      </c>
      <c r="L17" s="16">
        <f t="shared" si="1"/>
        <v>7.0866141732283472</v>
      </c>
      <c r="M17" s="18">
        <f t="shared" si="2"/>
        <v>380.97637795275591</v>
      </c>
    </row>
    <row r="18" spans="1:13" x14ac:dyDescent="0.2">
      <c r="B18" s="4">
        <v>50</v>
      </c>
      <c r="C18" s="5">
        <v>55.9</v>
      </c>
      <c r="D18" s="10">
        <v>-143.80000000000001</v>
      </c>
      <c r="E18" s="10">
        <v>-2.9</v>
      </c>
      <c r="F18" s="10">
        <v>0.36</v>
      </c>
      <c r="G18" s="5">
        <v>2.6</v>
      </c>
      <c r="I18" s="4">
        <v>200</v>
      </c>
      <c r="J18" s="13">
        <f t="shared" si="0"/>
        <v>192</v>
      </c>
      <c r="L18" s="16">
        <f t="shared" si="1"/>
        <v>7.8740157480314963</v>
      </c>
      <c r="M18" s="18">
        <f t="shared" si="2"/>
        <v>423.30708661417322</v>
      </c>
    </row>
    <row r="19" spans="1:13" x14ac:dyDescent="0.2">
      <c r="B19" s="4">
        <v>60</v>
      </c>
      <c r="C19" s="5">
        <v>66.400000000000006</v>
      </c>
      <c r="D19" s="10">
        <v>-174.2</v>
      </c>
      <c r="E19" s="10">
        <v>-2.9</v>
      </c>
      <c r="F19" s="10">
        <v>0.36</v>
      </c>
      <c r="G19" s="5">
        <v>2.6</v>
      </c>
      <c r="I19" s="4">
        <v>220</v>
      </c>
      <c r="J19" s="13">
        <f t="shared" si="0"/>
        <v>211.2</v>
      </c>
      <c r="L19" s="16">
        <f t="shared" si="1"/>
        <v>8.6614173228346463</v>
      </c>
      <c r="M19" s="18">
        <f t="shared" si="2"/>
        <v>465.63779527559058</v>
      </c>
    </row>
    <row r="20" spans="1:13" x14ac:dyDescent="0.2">
      <c r="B20" s="4">
        <v>70</v>
      </c>
      <c r="C20" s="6">
        <v>77.2</v>
      </c>
      <c r="D20" s="11">
        <v>-205</v>
      </c>
      <c r="E20" s="10">
        <v>-2.9</v>
      </c>
      <c r="F20" s="11">
        <v>0.36</v>
      </c>
      <c r="G20" s="6">
        <v>2.7</v>
      </c>
      <c r="I20" s="4">
        <v>240</v>
      </c>
      <c r="J20" s="13">
        <f t="shared" si="0"/>
        <v>230.39999999999998</v>
      </c>
      <c r="L20" s="16">
        <f t="shared" si="1"/>
        <v>9.4488188976377963</v>
      </c>
      <c r="M20" s="18">
        <f t="shared" si="2"/>
        <v>507.96850393700788</v>
      </c>
    </row>
    <row r="21" spans="1:13" x14ac:dyDescent="0.2">
      <c r="A21" s="20">
        <v>-3.0000000000000001E-3</v>
      </c>
      <c r="B21" s="4">
        <v>80</v>
      </c>
      <c r="C21" s="5">
        <v>87.5</v>
      </c>
      <c r="D21" s="22">
        <f>(A$21*(B21)^2)+(A$22*(B21)^1)+(A$23)</f>
        <v>-236.17769999999999</v>
      </c>
      <c r="E21" s="10">
        <v>-3</v>
      </c>
      <c r="F21" s="10">
        <v>0.37</v>
      </c>
      <c r="G21" s="5">
        <v>2.7</v>
      </c>
      <c r="I21" s="4">
        <v>260</v>
      </c>
      <c r="J21" s="13">
        <f t="shared" si="0"/>
        <v>249.6</v>
      </c>
      <c r="L21" s="16">
        <f t="shared" si="1"/>
        <v>10.236220472440946</v>
      </c>
      <c r="M21" s="18">
        <f t="shared" si="2"/>
        <v>550.29921259842524</v>
      </c>
    </row>
    <row r="22" spans="1:13" x14ac:dyDescent="0.2">
      <c r="A22" s="20">
        <v>-2.6873999999999998</v>
      </c>
      <c r="B22" s="4">
        <v>90</v>
      </c>
      <c r="C22" s="5">
        <v>97.7</v>
      </c>
      <c r="D22" s="22">
        <f t="shared" ref="D22:D33" si="3">(A$21*(B22)^2)+(A$22*(B22)^1)+(A$23)</f>
        <v>-268.15170000000001</v>
      </c>
      <c r="E22" s="10">
        <v>-3</v>
      </c>
      <c r="F22" s="10">
        <v>0.37</v>
      </c>
      <c r="G22" s="5">
        <v>2.8</v>
      </c>
      <c r="I22" s="4">
        <v>280</v>
      </c>
      <c r="J22" s="13">
        <f t="shared" si="0"/>
        <v>268.8</v>
      </c>
      <c r="L22" s="16">
        <f t="shared" si="1"/>
        <v>11.023622047244094</v>
      </c>
      <c r="M22" s="18">
        <f t="shared" si="2"/>
        <v>592.62992125984249</v>
      </c>
    </row>
    <row r="23" spans="1:13" x14ac:dyDescent="0.2">
      <c r="A23" s="20">
        <v>-1.9857</v>
      </c>
      <c r="B23" s="4">
        <v>100</v>
      </c>
      <c r="C23" s="5">
        <v>108.2</v>
      </c>
      <c r="D23" s="22">
        <f t="shared" si="3"/>
        <v>-300.72569999999996</v>
      </c>
      <c r="E23" s="10">
        <v>-3.1</v>
      </c>
      <c r="F23" s="10">
        <v>0.38</v>
      </c>
      <c r="G23" s="5">
        <v>2.8</v>
      </c>
      <c r="I23" s="4">
        <v>300</v>
      </c>
      <c r="J23" s="13">
        <f t="shared" si="0"/>
        <v>288</v>
      </c>
      <c r="L23" s="16">
        <f t="shared" si="1"/>
        <v>11.811023622047244</v>
      </c>
      <c r="M23" s="18">
        <f t="shared" si="2"/>
        <v>634.96062992125985</v>
      </c>
    </row>
    <row r="24" spans="1:13" x14ac:dyDescent="0.2">
      <c r="B24" s="4">
        <v>110</v>
      </c>
      <c r="D24" s="22">
        <f t="shared" si="3"/>
        <v>-333.8997</v>
      </c>
      <c r="L24" s="19">
        <v>6</v>
      </c>
      <c r="M24" s="18">
        <f t="shared" si="2"/>
        <v>322.56</v>
      </c>
    </row>
    <row r="25" spans="1:13" x14ac:dyDescent="0.2">
      <c r="B25" s="4">
        <v>120</v>
      </c>
      <c r="D25" s="22">
        <f t="shared" si="3"/>
        <v>-367.6737</v>
      </c>
    </row>
    <row r="26" spans="1:13" x14ac:dyDescent="0.2">
      <c r="B26" s="4">
        <v>130</v>
      </c>
      <c r="D26" s="22">
        <f t="shared" si="3"/>
        <v>-402.04769999999996</v>
      </c>
    </row>
    <row r="27" spans="1:13" x14ac:dyDescent="0.2">
      <c r="B27" s="4">
        <v>140</v>
      </c>
      <c r="D27" s="22">
        <f t="shared" si="3"/>
        <v>-437.02170000000001</v>
      </c>
    </row>
    <row r="28" spans="1:13" x14ac:dyDescent="0.2">
      <c r="B28" s="4">
        <v>150</v>
      </c>
      <c r="D28" s="22">
        <f t="shared" si="3"/>
        <v>-472.59569999999997</v>
      </c>
    </row>
    <row r="29" spans="1:13" x14ac:dyDescent="0.2">
      <c r="B29" s="4">
        <v>160</v>
      </c>
      <c r="D29" s="22">
        <f t="shared" si="3"/>
        <v>-508.7697</v>
      </c>
    </row>
    <row r="30" spans="1:13" x14ac:dyDescent="0.2">
      <c r="B30" s="4">
        <v>170</v>
      </c>
      <c r="D30" s="22">
        <f t="shared" si="3"/>
        <v>-545.54369999999994</v>
      </c>
      <c r="G30" s="20">
        <v>-3.0000000000000001E-3</v>
      </c>
      <c r="H30" s="20">
        <v>-2E-3</v>
      </c>
    </row>
    <row r="31" spans="1:13" x14ac:dyDescent="0.2">
      <c r="B31" s="21">
        <v>180</v>
      </c>
      <c r="D31" s="22">
        <f t="shared" si="3"/>
        <v>-582.91769999999997</v>
      </c>
      <c r="G31" s="20">
        <v>-2.6873999999999998</v>
      </c>
      <c r="H31" s="20">
        <v>-2.82</v>
      </c>
    </row>
    <row r="32" spans="1:13" x14ac:dyDescent="0.2">
      <c r="B32" s="4">
        <v>190</v>
      </c>
      <c r="D32" s="22">
        <f t="shared" si="3"/>
        <v>-620.8916999999999</v>
      </c>
      <c r="G32" s="20">
        <v>-1.9857</v>
      </c>
      <c r="H32" s="20">
        <v>2.2000000000000002</v>
      </c>
    </row>
    <row r="33" spans="2:6" x14ac:dyDescent="0.2">
      <c r="B33" s="4">
        <v>200</v>
      </c>
      <c r="D33" s="22">
        <f t="shared" si="3"/>
        <v>-659.46569999999986</v>
      </c>
      <c r="F33">
        <v>-659.5</v>
      </c>
    </row>
  </sheetData>
  <mergeCells count="2">
    <mergeCell ref="B5:B7"/>
    <mergeCell ref="G5:G7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M33"/>
  <sheetViews>
    <sheetView showGridLines="0" zoomScale="90" zoomScaleNormal="90" workbookViewId="0">
      <selection activeCell="L23" sqref="L23"/>
    </sheetView>
  </sheetViews>
  <sheetFormatPr defaultRowHeight="12.75" x14ac:dyDescent="0.2"/>
  <cols>
    <col min="1" max="1" width="10.5703125" customWidth="1"/>
    <col min="12" max="12" width="9.140625" customWidth="1"/>
  </cols>
  <sheetData>
    <row r="1" spans="2:13" x14ac:dyDescent="0.2">
      <c r="J1" s="14"/>
    </row>
    <row r="2" spans="2:13" x14ac:dyDescent="0.2">
      <c r="J2" s="12" t="s">
        <v>11</v>
      </c>
      <c r="M2" s="12" t="s">
        <v>11</v>
      </c>
    </row>
    <row r="3" spans="2:13" x14ac:dyDescent="0.2">
      <c r="B3" t="s">
        <v>17</v>
      </c>
      <c r="C3" t="s">
        <v>18</v>
      </c>
      <c r="J3" s="14">
        <v>0.48</v>
      </c>
      <c r="M3" s="15">
        <f>J3*56</f>
        <v>26.88</v>
      </c>
    </row>
    <row r="5" spans="2:13" x14ac:dyDescent="0.2">
      <c r="B5" s="24" t="s">
        <v>0</v>
      </c>
      <c r="C5" s="1" t="s">
        <v>1</v>
      </c>
      <c r="D5" s="7" t="s">
        <v>4</v>
      </c>
      <c r="E5" s="7" t="s">
        <v>5</v>
      </c>
      <c r="F5" s="7" t="s">
        <v>8</v>
      </c>
      <c r="G5" s="24" t="s">
        <v>10</v>
      </c>
      <c r="I5" s="1" t="s">
        <v>12</v>
      </c>
      <c r="J5" s="12" t="s">
        <v>15</v>
      </c>
      <c r="L5" s="1" t="s">
        <v>12</v>
      </c>
      <c r="M5" s="12" t="s">
        <v>15</v>
      </c>
    </row>
    <row r="6" spans="2:13" x14ac:dyDescent="0.2">
      <c r="B6" s="25"/>
      <c r="C6" s="2" t="s">
        <v>2</v>
      </c>
      <c r="D6" s="8" t="s">
        <v>2</v>
      </c>
      <c r="E6" s="8" t="s">
        <v>6</v>
      </c>
      <c r="F6" s="8" t="s">
        <v>9</v>
      </c>
      <c r="G6" s="25"/>
      <c r="I6" s="2" t="s">
        <v>13</v>
      </c>
      <c r="J6" s="2"/>
      <c r="L6" s="2" t="s">
        <v>13</v>
      </c>
      <c r="M6" s="2"/>
    </row>
    <row r="7" spans="2:13" x14ac:dyDescent="0.2">
      <c r="B7" s="26"/>
      <c r="C7" s="3" t="s">
        <v>3</v>
      </c>
      <c r="D7" s="9" t="s">
        <v>3</v>
      </c>
      <c r="E7" s="9" t="s">
        <v>7</v>
      </c>
      <c r="F7" s="9"/>
      <c r="G7" s="26"/>
      <c r="I7" s="3" t="s">
        <v>14</v>
      </c>
      <c r="J7" s="3"/>
      <c r="L7" s="17" t="s">
        <v>16</v>
      </c>
      <c r="M7" s="3"/>
    </row>
    <row r="8" spans="2:13" x14ac:dyDescent="0.2">
      <c r="B8" s="4">
        <v>0</v>
      </c>
      <c r="C8" s="5"/>
      <c r="D8" s="10"/>
      <c r="E8" s="10"/>
      <c r="F8" s="10"/>
      <c r="G8" s="5"/>
      <c r="I8" s="4">
        <v>0</v>
      </c>
      <c r="L8" s="4">
        <v>0</v>
      </c>
    </row>
    <row r="9" spans="2:13" x14ac:dyDescent="0.2">
      <c r="B9" s="4">
        <v>1</v>
      </c>
      <c r="C9" s="5">
        <v>5</v>
      </c>
      <c r="D9" s="10">
        <v>-3.6</v>
      </c>
      <c r="E9" s="10">
        <v>-3.6</v>
      </c>
      <c r="F9" s="10">
        <v>0.45</v>
      </c>
      <c r="G9" s="5">
        <v>0.7</v>
      </c>
      <c r="I9" s="4">
        <v>20</v>
      </c>
      <c r="J9" s="13">
        <f>(I9*$J$3)*2</f>
        <v>19.2</v>
      </c>
      <c r="L9" s="16">
        <f>I9/25.4</f>
        <v>0.78740157480314965</v>
      </c>
      <c r="M9" s="18">
        <f>(L9*$M$3)*2</f>
        <v>42.330708661417326</v>
      </c>
    </row>
    <row r="10" spans="2:13" x14ac:dyDescent="0.2">
      <c r="B10" s="4">
        <v>2</v>
      </c>
      <c r="C10" s="5">
        <v>6.6</v>
      </c>
      <c r="D10" s="10">
        <v>-7</v>
      </c>
      <c r="E10" s="10">
        <v>-3.5</v>
      </c>
      <c r="F10" s="10">
        <v>0.43</v>
      </c>
      <c r="G10" s="5">
        <v>1.1000000000000001</v>
      </c>
      <c r="I10" s="4">
        <v>40</v>
      </c>
      <c r="J10" s="13">
        <f t="shared" ref="J10:J23" si="0">(I10*$J$3)*2</f>
        <v>38.4</v>
      </c>
      <c r="L10" s="16">
        <f t="shared" ref="L10:L23" si="1">I10/25.4</f>
        <v>1.5748031496062993</v>
      </c>
      <c r="M10" s="18">
        <f t="shared" ref="M10:M24" si="2">(L10*$M$3)*2</f>
        <v>84.661417322834652</v>
      </c>
    </row>
    <row r="11" spans="2:13" x14ac:dyDescent="0.2">
      <c r="B11" s="4">
        <v>3</v>
      </c>
      <c r="C11" s="6">
        <v>9</v>
      </c>
      <c r="D11" s="11">
        <v>-12.2</v>
      </c>
      <c r="E11" s="10">
        <v>-4.0999999999999996</v>
      </c>
      <c r="F11" s="11">
        <v>0.51</v>
      </c>
      <c r="G11" s="6">
        <v>1.4</v>
      </c>
      <c r="I11" s="4">
        <v>60</v>
      </c>
      <c r="J11" s="13">
        <f t="shared" si="0"/>
        <v>57.599999999999994</v>
      </c>
      <c r="L11" s="16">
        <f t="shared" si="1"/>
        <v>2.3622047244094491</v>
      </c>
      <c r="M11" s="18">
        <f t="shared" si="2"/>
        <v>126.99212598425197</v>
      </c>
    </row>
    <row r="12" spans="2:13" x14ac:dyDescent="0.2">
      <c r="B12" s="4">
        <v>4</v>
      </c>
      <c r="C12" s="5">
        <v>11.8</v>
      </c>
      <c r="D12" s="10">
        <v>-17.2</v>
      </c>
      <c r="E12" s="10">
        <v>-4.3</v>
      </c>
      <c r="F12" s="10">
        <v>0.53</v>
      </c>
      <c r="G12" s="5">
        <v>1.5</v>
      </c>
      <c r="I12" s="4">
        <v>80</v>
      </c>
      <c r="J12" s="13">
        <f t="shared" si="0"/>
        <v>76.8</v>
      </c>
      <c r="L12" s="16">
        <f t="shared" si="1"/>
        <v>3.1496062992125986</v>
      </c>
      <c r="M12" s="18">
        <f t="shared" si="2"/>
        <v>169.3228346456693</v>
      </c>
    </row>
    <row r="13" spans="2:13" x14ac:dyDescent="0.2">
      <c r="B13" s="4">
        <v>5</v>
      </c>
      <c r="C13" s="5">
        <v>15.2</v>
      </c>
      <c r="D13" s="10">
        <v>-22</v>
      </c>
      <c r="E13" s="10">
        <v>-4.4000000000000004</v>
      </c>
      <c r="F13" s="10">
        <v>0.55000000000000004</v>
      </c>
      <c r="G13" s="5">
        <v>1.4</v>
      </c>
      <c r="I13" s="4">
        <v>100</v>
      </c>
      <c r="J13" s="13">
        <f t="shared" si="0"/>
        <v>96</v>
      </c>
      <c r="L13" s="16">
        <f t="shared" si="1"/>
        <v>3.9370078740157481</v>
      </c>
      <c r="M13" s="18">
        <f t="shared" si="2"/>
        <v>211.65354330708661</v>
      </c>
    </row>
    <row r="14" spans="2:13" x14ac:dyDescent="0.2">
      <c r="B14" s="4">
        <v>10</v>
      </c>
      <c r="C14" s="6">
        <v>25.2</v>
      </c>
      <c r="D14" s="11">
        <v>-42.4</v>
      </c>
      <c r="E14" s="10">
        <v>-4.2</v>
      </c>
      <c r="F14" s="11">
        <v>0.52</v>
      </c>
      <c r="G14" s="6">
        <v>1.7</v>
      </c>
      <c r="I14" s="4">
        <v>120</v>
      </c>
      <c r="J14" s="13">
        <f t="shared" si="0"/>
        <v>115.19999999999999</v>
      </c>
      <c r="L14" s="16">
        <f t="shared" si="1"/>
        <v>4.7244094488188981</v>
      </c>
      <c r="M14" s="18">
        <f t="shared" si="2"/>
        <v>253.98425196850394</v>
      </c>
    </row>
    <row r="15" spans="2:13" x14ac:dyDescent="0.2">
      <c r="B15" s="4">
        <v>20</v>
      </c>
      <c r="C15" s="5">
        <v>37.4</v>
      </c>
      <c r="D15" s="10">
        <v>-84.8</v>
      </c>
      <c r="E15" s="10">
        <v>-4.2</v>
      </c>
      <c r="F15" s="10">
        <v>0.52</v>
      </c>
      <c r="G15" s="5">
        <v>2.2999999999999998</v>
      </c>
      <c r="I15" s="4">
        <v>140</v>
      </c>
      <c r="J15" s="13">
        <f t="shared" si="0"/>
        <v>134.4</v>
      </c>
      <c r="L15" s="16">
        <f t="shared" si="1"/>
        <v>5.5118110236220472</v>
      </c>
      <c r="M15" s="18">
        <f t="shared" si="2"/>
        <v>296.31496062992125</v>
      </c>
    </row>
    <row r="16" spans="2:13" x14ac:dyDescent="0.2">
      <c r="B16" s="4">
        <v>30</v>
      </c>
      <c r="C16" s="5">
        <v>49</v>
      </c>
      <c r="D16" s="10">
        <v>-128</v>
      </c>
      <c r="E16" s="10">
        <v>-4.3</v>
      </c>
      <c r="F16" s="10">
        <v>0.53</v>
      </c>
      <c r="G16" s="5">
        <v>2.6</v>
      </c>
      <c r="I16" s="4">
        <v>160</v>
      </c>
      <c r="J16" s="13">
        <f t="shared" si="0"/>
        <v>153.6</v>
      </c>
      <c r="L16" s="16">
        <f t="shared" si="1"/>
        <v>6.2992125984251972</v>
      </c>
      <c r="M16" s="18">
        <f t="shared" si="2"/>
        <v>338.64566929133861</v>
      </c>
    </row>
    <row r="17" spans="1:13" x14ac:dyDescent="0.2">
      <c r="B17" s="4">
        <v>40</v>
      </c>
      <c r="C17" s="6">
        <v>61</v>
      </c>
      <c r="D17" s="11">
        <v>-174.4</v>
      </c>
      <c r="E17" s="10">
        <v>-4.4000000000000004</v>
      </c>
      <c r="F17" s="11">
        <v>0.55000000000000004</v>
      </c>
      <c r="G17" s="6">
        <v>2.9</v>
      </c>
      <c r="I17" s="4">
        <v>180</v>
      </c>
      <c r="J17" s="13">
        <f t="shared" si="0"/>
        <v>172.79999999999998</v>
      </c>
      <c r="L17" s="16">
        <f t="shared" si="1"/>
        <v>7.0866141732283472</v>
      </c>
      <c r="M17" s="18">
        <f t="shared" si="2"/>
        <v>380.97637795275591</v>
      </c>
    </row>
    <row r="18" spans="1:13" x14ac:dyDescent="0.2">
      <c r="B18" s="4">
        <v>50</v>
      </c>
      <c r="C18" s="5">
        <v>74.400000000000006</v>
      </c>
      <c r="D18" s="10">
        <v>-225.8</v>
      </c>
      <c r="E18" s="10">
        <v>-4.5</v>
      </c>
      <c r="F18" s="10">
        <v>0.56000000000000005</v>
      </c>
      <c r="G18" s="5">
        <v>3</v>
      </c>
      <c r="I18" s="4">
        <v>200</v>
      </c>
      <c r="J18" s="13">
        <f t="shared" si="0"/>
        <v>192</v>
      </c>
      <c r="L18" s="16">
        <f t="shared" si="1"/>
        <v>7.8740157480314963</v>
      </c>
      <c r="M18" s="18">
        <f t="shared" si="2"/>
        <v>423.30708661417322</v>
      </c>
    </row>
    <row r="19" spans="1:13" x14ac:dyDescent="0.2">
      <c r="B19" s="4">
        <v>60</v>
      </c>
      <c r="C19" s="5">
        <v>87.6</v>
      </c>
      <c r="D19" s="10">
        <v>-278.2</v>
      </c>
      <c r="E19" s="10">
        <v>-4.5999999999999996</v>
      </c>
      <c r="F19" s="10">
        <v>0.56999999999999995</v>
      </c>
      <c r="G19" s="5">
        <v>3.2</v>
      </c>
      <c r="I19" s="4">
        <v>220</v>
      </c>
      <c r="J19" s="13">
        <f t="shared" si="0"/>
        <v>211.2</v>
      </c>
      <c r="L19" s="16">
        <f t="shared" si="1"/>
        <v>8.6614173228346463</v>
      </c>
      <c r="M19" s="18">
        <f t="shared" si="2"/>
        <v>465.63779527559058</v>
      </c>
    </row>
    <row r="20" spans="1:13" x14ac:dyDescent="0.2">
      <c r="B20" s="4">
        <v>70</v>
      </c>
      <c r="C20" s="6">
        <v>100.6</v>
      </c>
      <c r="D20" s="11">
        <v>-333.2</v>
      </c>
      <c r="E20" s="10">
        <v>-4.8</v>
      </c>
      <c r="F20" s="11">
        <v>0.59</v>
      </c>
      <c r="G20" s="6">
        <v>3.3</v>
      </c>
      <c r="I20" s="4">
        <v>240</v>
      </c>
      <c r="J20" s="13">
        <f t="shared" si="0"/>
        <v>230.39999999999998</v>
      </c>
      <c r="L20" s="16">
        <f t="shared" si="1"/>
        <v>9.4488188976377963</v>
      </c>
      <c r="M20" s="18">
        <f t="shared" si="2"/>
        <v>507.96850393700788</v>
      </c>
    </row>
    <row r="21" spans="1:13" x14ac:dyDescent="0.2">
      <c r="A21" s="20">
        <v>-8.9999999999999993E-3</v>
      </c>
      <c r="B21" s="4">
        <v>80</v>
      </c>
      <c r="C21" s="5">
        <v>113.4</v>
      </c>
      <c r="D21" s="10">
        <v>-390</v>
      </c>
      <c r="E21" s="10">
        <v>-4.9000000000000004</v>
      </c>
      <c r="F21" s="10">
        <v>0.61</v>
      </c>
      <c r="G21" s="5">
        <v>3.4</v>
      </c>
      <c r="I21" s="4">
        <v>260</v>
      </c>
      <c r="J21" s="13">
        <f t="shared" si="0"/>
        <v>249.6</v>
      </c>
      <c r="L21" s="16">
        <f t="shared" si="1"/>
        <v>10.236220472440946</v>
      </c>
      <c r="M21" s="18">
        <f t="shared" si="2"/>
        <v>550.29921259842524</v>
      </c>
    </row>
    <row r="22" spans="1:13" x14ac:dyDescent="0.2">
      <c r="A22" s="20">
        <v>-4.1235999999999997</v>
      </c>
      <c r="B22" s="4">
        <v>90</v>
      </c>
      <c r="C22" s="5">
        <v>126.6</v>
      </c>
      <c r="D22" s="10">
        <v>-442.6</v>
      </c>
      <c r="E22" s="10">
        <v>-4.9000000000000004</v>
      </c>
      <c r="F22" s="10">
        <v>0.61</v>
      </c>
      <c r="G22" s="5">
        <v>3.5</v>
      </c>
      <c r="I22" s="4">
        <v>280</v>
      </c>
      <c r="J22" s="13">
        <f t="shared" si="0"/>
        <v>268.8</v>
      </c>
      <c r="L22" s="16">
        <f t="shared" si="1"/>
        <v>11.023622047244094</v>
      </c>
      <c r="M22" s="18">
        <f t="shared" si="2"/>
        <v>592.62992125984249</v>
      </c>
    </row>
    <row r="23" spans="1:13" x14ac:dyDescent="0.2">
      <c r="A23" s="20">
        <v>1.8067</v>
      </c>
      <c r="B23" s="4">
        <v>100</v>
      </c>
      <c r="C23" s="5">
        <v>139</v>
      </c>
      <c r="D23" s="10">
        <v>-497.6</v>
      </c>
      <c r="E23" s="10">
        <v>-5</v>
      </c>
      <c r="F23" s="10">
        <v>0.62</v>
      </c>
      <c r="G23" s="5">
        <v>3</v>
      </c>
      <c r="I23" s="4">
        <v>300</v>
      </c>
      <c r="J23" s="13">
        <f t="shared" si="0"/>
        <v>288</v>
      </c>
      <c r="L23" s="16">
        <f t="shared" si="1"/>
        <v>11.811023622047244</v>
      </c>
      <c r="M23" s="18">
        <f t="shared" si="2"/>
        <v>634.96062992125985</v>
      </c>
    </row>
    <row r="24" spans="1:13" x14ac:dyDescent="0.2">
      <c r="B24" s="4">
        <v>110</v>
      </c>
      <c r="D24" s="22">
        <f>(A$21*(B24)^2)+(A$22*(B24)^1)+(A$23)</f>
        <v>-560.6893</v>
      </c>
      <c r="L24" s="19">
        <v>6</v>
      </c>
      <c r="M24" s="18">
        <f t="shared" si="2"/>
        <v>322.56</v>
      </c>
    </row>
    <row r="25" spans="1:13" x14ac:dyDescent="0.2">
      <c r="B25" s="21">
        <v>120</v>
      </c>
      <c r="C25" s="23" t="s">
        <v>22</v>
      </c>
      <c r="D25" s="22">
        <f t="shared" ref="D25:D33" si="3">(A$21*(B25)^2)+(A$22*(B25)^1)+(A$23)</f>
        <v>-622.62530000000004</v>
      </c>
    </row>
    <row r="26" spans="1:13" x14ac:dyDescent="0.2">
      <c r="B26" s="4">
        <v>130</v>
      </c>
      <c r="C26" s="23" t="s">
        <v>23</v>
      </c>
      <c r="D26" s="22">
        <f t="shared" si="3"/>
        <v>-686.36130000000003</v>
      </c>
    </row>
    <row r="27" spans="1:13" x14ac:dyDescent="0.2">
      <c r="B27" s="4">
        <v>140</v>
      </c>
      <c r="D27" s="22">
        <f t="shared" si="3"/>
        <v>-751.89729999999997</v>
      </c>
    </row>
    <row r="28" spans="1:13" x14ac:dyDescent="0.2">
      <c r="B28" s="4">
        <v>150</v>
      </c>
      <c r="D28" s="22">
        <f t="shared" si="3"/>
        <v>-819.23329999999999</v>
      </c>
    </row>
    <row r="29" spans="1:13" x14ac:dyDescent="0.2">
      <c r="B29" s="4">
        <v>160</v>
      </c>
      <c r="D29" s="22">
        <f t="shared" si="3"/>
        <v>-888.36929999999995</v>
      </c>
    </row>
    <row r="30" spans="1:13" x14ac:dyDescent="0.2">
      <c r="B30" s="4">
        <v>170</v>
      </c>
      <c r="D30" s="22">
        <f t="shared" si="3"/>
        <v>-959.30529999999987</v>
      </c>
    </row>
    <row r="31" spans="1:13" x14ac:dyDescent="0.2">
      <c r="B31" s="4">
        <v>180</v>
      </c>
      <c r="D31" s="22">
        <f t="shared" si="3"/>
        <v>-1032.0412999999999</v>
      </c>
    </row>
    <row r="32" spans="1:13" x14ac:dyDescent="0.2">
      <c r="B32" s="4">
        <v>190</v>
      </c>
      <c r="D32" s="22">
        <f t="shared" si="3"/>
        <v>-1106.5772999999999</v>
      </c>
    </row>
    <row r="33" spans="2:4" x14ac:dyDescent="0.2">
      <c r="B33" s="4">
        <v>200</v>
      </c>
      <c r="D33" s="22">
        <f t="shared" si="3"/>
        <v>-1182.9132999999997</v>
      </c>
    </row>
  </sheetData>
  <mergeCells count="2">
    <mergeCell ref="B5:B7"/>
    <mergeCell ref="G5:G7"/>
  </mergeCells>
  <pageMargins left="0.7" right="0.7" top="0.75" bottom="0.75" header="0.3" footer="0.3"/>
  <pageSetup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M33"/>
  <sheetViews>
    <sheetView showGridLines="0" zoomScale="90" zoomScaleNormal="90" workbookViewId="0"/>
  </sheetViews>
  <sheetFormatPr defaultRowHeight="12.75" x14ac:dyDescent="0.2"/>
  <cols>
    <col min="1" max="1" width="10.5703125" customWidth="1"/>
    <col min="12" max="12" width="9.140625" customWidth="1"/>
  </cols>
  <sheetData>
    <row r="1" spans="2:13" x14ac:dyDescent="0.2">
      <c r="J1" s="14"/>
    </row>
    <row r="2" spans="2:13" x14ac:dyDescent="0.2">
      <c r="J2" s="12" t="s">
        <v>11</v>
      </c>
      <c r="M2" s="12" t="s">
        <v>11</v>
      </c>
    </row>
    <row r="3" spans="2:13" x14ac:dyDescent="0.2">
      <c r="B3" t="s">
        <v>17</v>
      </c>
      <c r="C3" t="s">
        <v>18</v>
      </c>
      <c r="J3" s="14">
        <v>0.48</v>
      </c>
      <c r="M3" s="15">
        <f>J3*56</f>
        <v>26.88</v>
      </c>
    </row>
    <row r="5" spans="2:13" x14ac:dyDescent="0.2">
      <c r="B5" s="24" t="s">
        <v>0</v>
      </c>
      <c r="C5" s="1" t="s">
        <v>1</v>
      </c>
      <c r="D5" s="7" t="s">
        <v>4</v>
      </c>
      <c r="E5" s="7" t="s">
        <v>5</v>
      </c>
      <c r="F5" s="7" t="s">
        <v>8</v>
      </c>
      <c r="G5" s="24" t="s">
        <v>10</v>
      </c>
      <c r="I5" s="1" t="s">
        <v>12</v>
      </c>
      <c r="J5" s="12" t="s">
        <v>15</v>
      </c>
      <c r="L5" s="1" t="s">
        <v>12</v>
      </c>
      <c r="M5" s="12" t="s">
        <v>15</v>
      </c>
    </row>
    <row r="6" spans="2:13" x14ac:dyDescent="0.2">
      <c r="B6" s="25"/>
      <c r="C6" s="2" t="s">
        <v>2</v>
      </c>
      <c r="D6" s="8" t="s">
        <v>2</v>
      </c>
      <c r="E6" s="8" t="s">
        <v>6</v>
      </c>
      <c r="F6" s="8" t="s">
        <v>9</v>
      </c>
      <c r="G6" s="25"/>
      <c r="I6" s="2" t="s">
        <v>13</v>
      </c>
      <c r="J6" s="2"/>
      <c r="L6" s="2" t="s">
        <v>13</v>
      </c>
      <c r="M6" s="2"/>
    </row>
    <row r="7" spans="2:13" x14ac:dyDescent="0.2">
      <c r="B7" s="26"/>
      <c r="C7" s="3" t="s">
        <v>3</v>
      </c>
      <c r="D7" s="9" t="s">
        <v>3</v>
      </c>
      <c r="E7" s="9" t="s">
        <v>7</v>
      </c>
      <c r="F7" s="9"/>
      <c r="G7" s="26"/>
      <c r="I7" s="3" t="s">
        <v>14</v>
      </c>
      <c r="J7" s="3"/>
      <c r="L7" s="17" t="s">
        <v>16</v>
      </c>
      <c r="M7" s="3"/>
    </row>
    <row r="8" spans="2:13" x14ac:dyDescent="0.2">
      <c r="B8" s="4">
        <v>0</v>
      </c>
      <c r="C8" s="5"/>
      <c r="D8" s="10"/>
      <c r="E8" s="10"/>
      <c r="F8" s="10"/>
      <c r="G8" s="5"/>
      <c r="I8" s="4">
        <v>0</v>
      </c>
      <c r="L8" s="4">
        <v>0</v>
      </c>
    </row>
    <row r="9" spans="2:13" x14ac:dyDescent="0.2">
      <c r="B9" s="4">
        <v>1</v>
      </c>
      <c r="C9" s="5">
        <v>5</v>
      </c>
      <c r="D9" s="10">
        <v>-3.6</v>
      </c>
      <c r="E9" s="10">
        <v>-3.6</v>
      </c>
      <c r="F9" s="10">
        <v>0.45</v>
      </c>
      <c r="G9" s="5">
        <v>0.7</v>
      </c>
      <c r="I9" s="4">
        <v>20</v>
      </c>
      <c r="J9" s="13">
        <f>(I9*$J$3)*2</f>
        <v>19.2</v>
      </c>
      <c r="L9" s="16">
        <f>I9/25.4</f>
        <v>0.78740157480314965</v>
      </c>
      <c r="M9" s="18">
        <f>(L9*$M$3)*2</f>
        <v>42.330708661417326</v>
      </c>
    </row>
    <row r="10" spans="2:13" x14ac:dyDescent="0.2">
      <c r="B10" s="4">
        <v>2</v>
      </c>
      <c r="C10" s="5">
        <v>6.6</v>
      </c>
      <c r="D10" s="10">
        <v>-7</v>
      </c>
      <c r="E10" s="10">
        <v>-3.5</v>
      </c>
      <c r="F10" s="10">
        <v>0.43</v>
      </c>
      <c r="G10" s="5">
        <v>1.1000000000000001</v>
      </c>
      <c r="I10" s="4">
        <v>40</v>
      </c>
      <c r="J10" s="13">
        <f t="shared" ref="J10:J23" si="0">(I10*$J$3)*2</f>
        <v>38.4</v>
      </c>
      <c r="L10" s="16">
        <f t="shared" ref="L10:L23" si="1">I10/25.4</f>
        <v>1.5748031496062993</v>
      </c>
      <c r="M10" s="18">
        <f t="shared" ref="M10:M24" si="2">(L10*$M$3)*2</f>
        <v>84.661417322834652</v>
      </c>
    </row>
    <row r="11" spans="2:13" x14ac:dyDescent="0.2">
      <c r="B11" s="4">
        <v>3</v>
      </c>
      <c r="C11" s="6">
        <v>9</v>
      </c>
      <c r="D11" s="11">
        <v>-12.2</v>
      </c>
      <c r="E11" s="10">
        <v>-4.0999999999999996</v>
      </c>
      <c r="F11" s="11">
        <v>0.51</v>
      </c>
      <c r="G11" s="6">
        <v>1.4</v>
      </c>
      <c r="I11" s="4">
        <v>60</v>
      </c>
      <c r="J11" s="13">
        <f t="shared" si="0"/>
        <v>57.599999999999994</v>
      </c>
      <c r="L11" s="16">
        <f t="shared" si="1"/>
        <v>2.3622047244094491</v>
      </c>
      <c r="M11" s="18">
        <f t="shared" si="2"/>
        <v>126.99212598425197</v>
      </c>
    </row>
    <row r="12" spans="2:13" x14ac:dyDescent="0.2">
      <c r="B12" s="4">
        <v>4</v>
      </c>
      <c r="C12" s="5">
        <v>11.8</v>
      </c>
      <c r="D12" s="10">
        <v>-17.2</v>
      </c>
      <c r="E12" s="10">
        <v>-4.3</v>
      </c>
      <c r="F12" s="10">
        <v>0.53</v>
      </c>
      <c r="G12" s="5">
        <v>1.5</v>
      </c>
      <c r="I12" s="4">
        <v>80</v>
      </c>
      <c r="J12" s="13">
        <f t="shared" si="0"/>
        <v>76.8</v>
      </c>
      <c r="L12" s="16">
        <f t="shared" si="1"/>
        <v>3.1496062992125986</v>
      </c>
      <c r="M12" s="18">
        <f t="shared" si="2"/>
        <v>169.3228346456693</v>
      </c>
    </row>
    <row r="13" spans="2:13" x14ac:dyDescent="0.2">
      <c r="B13" s="4">
        <v>5</v>
      </c>
      <c r="C13" s="5">
        <v>15.2</v>
      </c>
      <c r="D13" s="10">
        <v>-22</v>
      </c>
      <c r="E13" s="10">
        <v>-4.4000000000000004</v>
      </c>
      <c r="F13" s="10">
        <v>0.55000000000000004</v>
      </c>
      <c r="G13" s="5">
        <v>1.4</v>
      </c>
      <c r="I13" s="4">
        <v>100</v>
      </c>
      <c r="J13" s="13">
        <f t="shared" si="0"/>
        <v>96</v>
      </c>
      <c r="L13" s="16">
        <f t="shared" si="1"/>
        <v>3.9370078740157481</v>
      </c>
      <c r="M13" s="18">
        <f t="shared" si="2"/>
        <v>211.65354330708661</v>
      </c>
    </row>
    <row r="14" spans="2:13" x14ac:dyDescent="0.2">
      <c r="B14" s="4">
        <v>10</v>
      </c>
      <c r="C14" s="6">
        <v>25.2</v>
      </c>
      <c r="D14" s="11">
        <v>-42.4</v>
      </c>
      <c r="E14" s="10">
        <v>-4.2</v>
      </c>
      <c r="F14" s="11">
        <v>0.52</v>
      </c>
      <c r="G14" s="6">
        <v>1.7</v>
      </c>
      <c r="I14" s="4">
        <v>120</v>
      </c>
      <c r="J14" s="13">
        <f t="shared" si="0"/>
        <v>115.19999999999999</v>
      </c>
      <c r="L14" s="16">
        <f t="shared" si="1"/>
        <v>4.7244094488188981</v>
      </c>
      <c r="M14" s="18">
        <f t="shared" si="2"/>
        <v>253.98425196850394</v>
      </c>
    </row>
    <row r="15" spans="2:13" x14ac:dyDescent="0.2">
      <c r="B15" s="4">
        <v>20</v>
      </c>
      <c r="C15" s="5">
        <v>37.4</v>
      </c>
      <c r="D15" s="10">
        <v>-84.8</v>
      </c>
      <c r="E15" s="10">
        <v>-4.2</v>
      </c>
      <c r="F15" s="10">
        <v>0.52</v>
      </c>
      <c r="G15" s="5">
        <v>2.2999999999999998</v>
      </c>
      <c r="I15" s="4">
        <v>140</v>
      </c>
      <c r="J15" s="13">
        <f t="shared" si="0"/>
        <v>134.4</v>
      </c>
      <c r="L15" s="16">
        <f t="shared" si="1"/>
        <v>5.5118110236220472</v>
      </c>
      <c r="M15" s="18">
        <f t="shared" si="2"/>
        <v>296.31496062992125</v>
      </c>
    </row>
    <row r="16" spans="2:13" x14ac:dyDescent="0.2">
      <c r="B16" s="4">
        <v>30</v>
      </c>
      <c r="C16" s="5">
        <v>49</v>
      </c>
      <c r="D16" s="10">
        <v>-128</v>
      </c>
      <c r="E16" s="10">
        <v>-4.3</v>
      </c>
      <c r="F16" s="10">
        <v>0.53</v>
      </c>
      <c r="G16" s="5">
        <v>2.6</v>
      </c>
      <c r="I16" s="4">
        <v>160</v>
      </c>
      <c r="J16" s="13">
        <f t="shared" si="0"/>
        <v>153.6</v>
      </c>
      <c r="L16" s="16">
        <f t="shared" si="1"/>
        <v>6.2992125984251972</v>
      </c>
      <c r="M16" s="18">
        <f t="shared" si="2"/>
        <v>338.64566929133861</v>
      </c>
    </row>
    <row r="17" spans="1:13" x14ac:dyDescent="0.2">
      <c r="B17" s="4">
        <v>40</v>
      </c>
      <c r="C17" s="6">
        <v>61</v>
      </c>
      <c r="D17" s="11">
        <v>-174.4</v>
      </c>
      <c r="E17" s="10">
        <v>-4.4000000000000004</v>
      </c>
      <c r="F17" s="11">
        <v>0.55000000000000004</v>
      </c>
      <c r="G17" s="6">
        <v>2.9</v>
      </c>
      <c r="I17" s="4">
        <v>180</v>
      </c>
      <c r="J17" s="13">
        <f t="shared" si="0"/>
        <v>172.79999999999998</v>
      </c>
      <c r="L17" s="16">
        <f t="shared" si="1"/>
        <v>7.0866141732283472</v>
      </c>
      <c r="M17" s="18">
        <f t="shared" si="2"/>
        <v>380.97637795275591</v>
      </c>
    </row>
    <row r="18" spans="1:13" x14ac:dyDescent="0.2">
      <c r="B18" s="4">
        <v>50</v>
      </c>
      <c r="C18" s="5">
        <v>74.400000000000006</v>
      </c>
      <c r="D18" s="10">
        <v>-225.8</v>
      </c>
      <c r="E18" s="10">
        <v>-4.5</v>
      </c>
      <c r="F18" s="10">
        <v>0.56000000000000005</v>
      </c>
      <c r="G18" s="5">
        <v>3</v>
      </c>
      <c r="I18" s="4">
        <v>200</v>
      </c>
      <c r="J18" s="13">
        <f t="shared" si="0"/>
        <v>192</v>
      </c>
      <c r="L18" s="16">
        <f t="shared" si="1"/>
        <v>7.8740157480314963</v>
      </c>
      <c r="M18" s="18">
        <f t="shared" si="2"/>
        <v>423.30708661417322</v>
      </c>
    </row>
    <row r="19" spans="1:13" x14ac:dyDescent="0.2">
      <c r="B19" s="4">
        <v>60</v>
      </c>
      <c r="C19" s="5">
        <v>87.6</v>
      </c>
      <c r="D19" s="10">
        <v>-278.2</v>
      </c>
      <c r="E19" s="10">
        <v>-4.5999999999999996</v>
      </c>
      <c r="F19" s="10">
        <v>0.56999999999999995</v>
      </c>
      <c r="G19" s="5">
        <v>3.2</v>
      </c>
      <c r="I19" s="4">
        <v>220</v>
      </c>
      <c r="J19" s="13">
        <f t="shared" si="0"/>
        <v>211.2</v>
      </c>
      <c r="L19" s="16">
        <f t="shared" si="1"/>
        <v>8.6614173228346463</v>
      </c>
      <c r="M19" s="18">
        <f t="shared" si="2"/>
        <v>465.63779527559058</v>
      </c>
    </row>
    <row r="20" spans="1:13" x14ac:dyDescent="0.2">
      <c r="B20" s="4">
        <v>70</v>
      </c>
      <c r="C20" s="6">
        <v>100.6</v>
      </c>
      <c r="D20" s="11">
        <v>-333.2</v>
      </c>
      <c r="E20" s="10">
        <v>-4.8</v>
      </c>
      <c r="F20" s="11">
        <v>0.59</v>
      </c>
      <c r="G20" s="6">
        <v>3.3</v>
      </c>
      <c r="I20" s="4">
        <v>240</v>
      </c>
      <c r="J20" s="13">
        <f t="shared" si="0"/>
        <v>230.39999999999998</v>
      </c>
      <c r="L20" s="16">
        <f t="shared" si="1"/>
        <v>9.4488188976377963</v>
      </c>
      <c r="M20" s="18">
        <f t="shared" si="2"/>
        <v>507.96850393700788</v>
      </c>
    </row>
    <row r="21" spans="1:13" x14ac:dyDescent="0.2">
      <c r="A21" s="20">
        <v>-1.4200000000000001E-2</v>
      </c>
      <c r="B21" s="4">
        <v>80</v>
      </c>
      <c r="C21" s="5">
        <v>113.4</v>
      </c>
      <c r="D21" s="22">
        <f>(A$21*(B21)^2)+(A$22*(B21)^1)+(A$23)</f>
        <v>-392.04230000000001</v>
      </c>
      <c r="E21" s="10">
        <v>-4.9000000000000004</v>
      </c>
      <c r="F21" s="10">
        <v>0.61</v>
      </c>
      <c r="G21" s="5">
        <v>3.4</v>
      </c>
      <c r="I21" s="4">
        <v>260</v>
      </c>
      <c r="J21" s="13">
        <f t="shared" si="0"/>
        <v>249.6</v>
      </c>
      <c r="L21" s="16">
        <f t="shared" si="1"/>
        <v>10.236220472440946</v>
      </c>
      <c r="M21" s="18">
        <f t="shared" si="2"/>
        <v>550.29921259842524</v>
      </c>
    </row>
    <row r="22" spans="1:13" x14ac:dyDescent="0.2">
      <c r="A22" s="20">
        <v>-3.7130999999999998</v>
      </c>
      <c r="B22" s="4">
        <v>90</v>
      </c>
      <c r="C22" s="5">
        <v>126.6</v>
      </c>
      <c r="D22" s="22">
        <f t="shared" ref="D22:D33" si="3">(A$21*(B22)^2)+(A$22*(B22)^1)+(A$23)</f>
        <v>-453.31329999999997</v>
      </c>
      <c r="E22" s="10">
        <v>-4.9000000000000004</v>
      </c>
      <c r="F22" s="10">
        <v>0.61</v>
      </c>
      <c r="G22" s="5">
        <v>3.5</v>
      </c>
      <c r="I22" s="4">
        <v>280</v>
      </c>
      <c r="J22" s="13">
        <f t="shared" si="0"/>
        <v>268.8</v>
      </c>
      <c r="L22" s="16">
        <f t="shared" si="1"/>
        <v>11.023622047244094</v>
      </c>
      <c r="M22" s="18">
        <f t="shared" si="2"/>
        <v>592.62992125984249</v>
      </c>
    </row>
    <row r="23" spans="1:13" x14ac:dyDescent="0.2">
      <c r="A23" s="20">
        <v>-4.1143000000000001</v>
      </c>
      <c r="B23" s="4">
        <v>100</v>
      </c>
      <c r="C23" s="5">
        <v>139</v>
      </c>
      <c r="D23" s="22">
        <f t="shared" si="3"/>
        <v>-517.4242999999999</v>
      </c>
      <c r="E23" s="10">
        <v>-5</v>
      </c>
      <c r="F23" s="10">
        <v>0.62</v>
      </c>
      <c r="G23" s="5">
        <v>3</v>
      </c>
      <c r="I23" s="4">
        <v>300</v>
      </c>
      <c r="J23" s="13">
        <f t="shared" si="0"/>
        <v>288</v>
      </c>
      <c r="L23" s="16">
        <f t="shared" si="1"/>
        <v>11.811023622047244</v>
      </c>
      <c r="M23" s="18">
        <f t="shared" si="2"/>
        <v>634.96062992125985</v>
      </c>
    </row>
    <row r="24" spans="1:13" x14ac:dyDescent="0.2">
      <c r="B24" s="4">
        <v>110</v>
      </c>
      <c r="D24" s="22">
        <f t="shared" si="3"/>
        <v>-584.37529999999992</v>
      </c>
      <c r="L24" s="19">
        <v>6</v>
      </c>
      <c r="M24" s="18">
        <f t="shared" si="2"/>
        <v>322.56</v>
      </c>
    </row>
    <row r="25" spans="1:13" x14ac:dyDescent="0.2">
      <c r="B25" s="21">
        <v>120</v>
      </c>
      <c r="D25" s="22">
        <f t="shared" si="3"/>
        <v>-654.16629999999998</v>
      </c>
    </row>
    <row r="26" spans="1:13" x14ac:dyDescent="0.2">
      <c r="B26" s="4">
        <v>130</v>
      </c>
      <c r="D26" s="22">
        <f t="shared" si="3"/>
        <v>-726.79729999999995</v>
      </c>
    </row>
    <row r="27" spans="1:13" x14ac:dyDescent="0.2">
      <c r="B27" s="4">
        <v>140</v>
      </c>
      <c r="D27" s="22">
        <f t="shared" si="3"/>
        <v>-802.26829999999995</v>
      </c>
    </row>
    <row r="28" spans="1:13" x14ac:dyDescent="0.2">
      <c r="B28" s="4">
        <v>150</v>
      </c>
      <c r="D28" s="22">
        <f t="shared" si="3"/>
        <v>-880.57929999999999</v>
      </c>
    </row>
    <row r="29" spans="1:13" x14ac:dyDescent="0.2">
      <c r="B29" s="4">
        <v>160</v>
      </c>
      <c r="D29" s="22">
        <f t="shared" si="3"/>
        <v>-961.73029999999994</v>
      </c>
    </row>
    <row r="30" spans="1:13" x14ac:dyDescent="0.2">
      <c r="B30" s="4">
        <v>170</v>
      </c>
      <c r="D30" s="22">
        <f t="shared" si="3"/>
        <v>-1045.7212999999999</v>
      </c>
    </row>
    <row r="31" spans="1:13" x14ac:dyDescent="0.2">
      <c r="B31" s="4">
        <v>180</v>
      </c>
      <c r="D31" s="22">
        <f t="shared" si="3"/>
        <v>-1132.5523000000001</v>
      </c>
    </row>
    <row r="32" spans="1:13" x14ac:dyDescent="0.2">
      <c r="B32" s="4">
        <v>190</v>
      </c>
      <c r="D32" s="22">
        <f t="shared" si="3"/>
        <v>-1222.2232999999999</v>
      </c>
    </row>
    <row r="33" spans="2:4" x14ac:dyDescent="0.2">
      <c r="B33" s="4">
        <v>200</v>
      </c>
      <c r="D33" s="22">
        <f t="shared" si="3"/>
        <v>-1314.7342999999998</v>
      </c>
    </row>
  </sheetData>
  <mergeCells count="2">
    <mergeCell ref="B5:B7"/>
    <mergeCell ref="G5:G7"/>
  </mergeCells>
  <pageMargins left="0.7" right="0.7" top="0.75" bottom="0.75" header="0.3" footer="0.3"/>
  <pageSetup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2880</vt:lpstr>
      <vt:lpstr>2880 (2)</vt:lpstr>
      <vt:lpstr>2805</vt:lpstr>
      <vt:lpstr>2805 (2)</vt:lpstr>
      <vt:lpstr>Sheet2</vt:lpstr>
      <vt:lpstr>Sheet3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Stillwell</dc:creator>
  <cp:lastModifiedBy>Kevin Stillwell</cp:lastModifiedBy>
  <dcterms:created xsi:type="dcterms:W3CDTF">2017-07-22T21:25:50Z</dcterms:created>
  <dcterms:modified xsi:type="dcterms:W3CDTF">2017-07-23T17:11:09Z</dcterms:modified>
</cp:coreProperties>
</file>