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40"/>
  </bookViews>
  <sheets>
    <sheet name="15_vs_16_levRatio" sheetId="1" r:id="rId1"/>
    <sheet name="15_vs_16_levRatio_compare1923" sheetId="4" r:id="rId2"/>
    <sheet name="Sheet2" sheetId="2" r:id="rId3"/>
    <sheet name="Sheet3" sheetId="3" r:id="rId4"/>
  </sheets>
  <definedNames>
    <definedName name="_xlnm.Print_Area" localSheetId="0">'15_vs_16_levRatio'!$B$2:$N$23</definedName>
    <definedName name="_xlnm.Print_Area" localSheetId="1">'15_vs_16_levRatio_compare1923'!$B$2:$U$23</definedName>
  </definedNames>
  <calcPr calcId="145621"/>
</workbook>
</file>

<file path=xl/calcChain.xml><?xml version="1.0" encoding="utf-8"?>
<calcChain xmlns="http://schemas.openxmlformats.org/spreadsheetml/2006/main">
  <c r="U15" i="4" l="1"/>
  <c r="S15" i="4"/>
  <c r="S14" i="4"/>
  <c r="U14" i="4" s="1"/>
  <c r="S13" i="4"/>
  <c r="U13" i="4" s="1"/>
  <c r="S12" i="4"/>
  <c r="U12" i="4" s="1"/>
  <c r="S11" i="4"/>
  <c r="U11" i="4" s="1"/>
  <c r="S10" i="4"/>
  <c r="U10" i="4" s="1"/>
  <c r="S9" i="4"/>
  <c r="U9" i="4" s="1"/>
  <c r="S8" i="4"/>
  <c r="U8" i="4" s="1"/>
  <c r="U7" i="4"/>
  <c r="S7" i="4"/>
  <c r="S6" i="4"/>
  <c r="U6" i="4" s="1"/>
  <c r="E22" i="4"/>
  <c r="N21" i="4"/>
  <c r="J21" i="4"/>
  <c r="E21" i="4"/>
  <c r="N20" i="4"/>
  <c r="J20" i="4"/>
  <c r="E20" i="4"/>
  <c r="N19" i="4"/>
  <c r="J19" i="4"/>
  <c r="E19" i="4"/>
  <c r="N18" i="4"/>
  <c r="J18" i="4"/>
  <c r="E18" i="4"/>
  <c r="N17" i="4"/>
  <c r="J17" i="4"/>
  <c r="E17" i="4"/>
  <c r="N16" i="4"/>
  <c r="J16" i="4"/>
  <c r="E16" i="4"/>
  <c r="N15" i="4"/>
  <c r="J15" i="4"/>
  <c r="E15" i="4"/>
  <c r="N14" i="4"/>
  <c r="J14" i="4"/>
  <c r="E14" i="4"/>
  <c r="N13" i="4"/>
  <c r="J13" i="4"/>
  <c r="E13" i="4"/>
  <c r="N12" i="4"/>
  <c r="J12" i="4"/>
  <c r="E12" i="4"/>
  <c r="N11" i="4"/>
  <c r="J11" i="4"/>
  <c r="E11" i="4"/>
  <c r="N10" i="4"/>
  <c r="J10" i="4"/>
  <c r="E10" i="4"/>
  <c r="N9" i="4"/>
  <c r="J9" i="4"/>
  <c r="E9" i="4"/>
  <c r="N8" i="4"/>
  <c r="J8" i="4"/>
  <c r="E8" i="4"/>
  <c r="N7" i="4"/>
  <c r="J7" i="4"/>
  <c r="E7" i="4"/>
  <c r="N6" i="4"/>
  <c r="J6" i="4"/>
  <c r="E6" i="4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6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<sst xmlns="http://schemas.openxmlformats.org/spreadsheetml/2006/main" count="43" uniqueCount="22">
  <si>
    <t>wh</t>
  </si>
  <si>
    <t xml:space="preserve">sh tr </t>
  </si>
  <si>
    <t>mr</t>
  </si>
  <si>
    <t xml:space="preserve"> 15 FC 450</t>
  </si>
  <si>
    <t xml:space="preserve"> 16 FC 450</t>
  </si>
  <si>
    <t>lev ratio</t>
  </si>
  <si>
    <t xml:space="preserve"> % diff</t>
  </si>
  <si>
    <t>vdb / excel / wpsh_15_vs_16_levRatio.xlsx</t>
  </si>
  <si>
    <t>  2015 TC 250</t>
  </si>
  <si>
    <t>ips</t>
  </si>
  <si>
    <t>co</t>
  </si>
  <si>
    <t xml:space="preserve"> % less</t>
  </si>
  <si>
    <t>nitro</t>
  </si>
  <si>
    <t>145-82f</t>
  </si>
  <si>
    <t>gas</t>
  </si>
  <si>
    <t>press</t>
  </si>
  <si>
    <t>sd</t>
  </si>
  <si>
    <t>temp</t>
  </si>
  <si>
    <t xml:space="preserve">This page takes the 'good' 1923 Supermoto setup and </t>
  </si>
  <si>
    <t>calculates 90%.</t>
  </si>
  <si>
    <t>proposed</t>
  </si>
  <si>
    <t>co wgas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</si>
</sst>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8"/>
      <color theme="1"/>
      <name val="Arial"/>
      <family val="2"/>
    </font>
    <font>
      <u/>
      <sz val="9"/>
      <color theme="1"/>
      <name val="Trebuchet MS"/>
      <family val="2"/>
    </font>
    <font>
      <sz val="10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BDE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D6D6D6"/>
        <bgColor indexed="64"/>
      </patternFill>
    </fill>
  </fills>
  <borders count="19">
    <border>
      <left/>
      <right/>
      <top/>
      <bottom/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rgb="FFEFEBD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EFEBDE"/>
      </right>
      <top style="thin">
        <color rgb="FFEFEBDE"/>
      </top>
      <bottom style="thin">
        <color rgb="FFEFEBDE"/>
      </bottom>
      <diagonal/>
    </border>
    <border>
      <left style="thin">
        <color rgb="FFEFEBDE"/>
      </left>
      <right style="thin">
        <color indexed="64"/>
      </right>
      <top style="thin">
        <color rgb="FFEFEBDE"/>
      </top>
      <bottom style="thin">
        <color rgb="FFEFEBDE"/>
      </bottom>
      <diagonal/>
    </border>
    <border>
      <left style="thin">
        <color indexed="64"/>
      </left>
      <right style="thin">
        <color rgb="FFEFEBDE"/>
      </right>
      <top style="thin">
        <color rgb="FFEFEBDE"/>
      </top>
      <bottom style="thin">
        <color indexed="64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rgb="FFF4F4F4"/>
      </bottom>
      <diagonal/>
    </border>
    <border>
      <left style="thin">
        <color rgb="FFF4F4F4"/>
      </left>
      <right/>
      <top style="thin">
        <color rgb="FFF4F4F4"/>
      </top>
      <bottom style="thin">
        <color rgb="FFF4F4F4"/>
      </bottom>
      <diagonal/>
    </border>
    <border>
      <left style="thin">
        <color rgb="FFF4F4F4"/>
      </left>
      <right style="thin">
        <color rgb="FFF4F4F4"/>
      </right>
      <top/>
      <bottom/>
      <diagonal/>
    </border>
    <border>
      <left style="thin">
        <color rgb="FFF4F4F4"/>
      </left>
      <right style="thin">
        <color indexed="64"/>
      </right>
      <top/>
      <bottom/>
      <diagonal/>
    </border>
    <border>
      <left style="thin">
        <color rgb="FFF4F4F4"/>
      </left>
      <right style="thin">
        <color indexed="64"/>
      </right>
      <top style="thin">
        <color rgb="FFF4F4F4"/>
      </top>
      <bottom style="thin">
        <color rgb="FFF4F4F4"/>
      </bottom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" fillId="4" borderId="1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5" fillId="0" borderId="3" xfId="0" applyFont="1" applyBorder="1"/>
    <xf numFmtId="0" fontId="5" fillId="0" borderId="0" xfId="0" applyFont="1" applyBorder="1"/>
    <xf numFmtId="0" fontId="1" fillId="4" borderId="16" xfId="0" applyFont="1" applyFill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3" borderId="17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N23"/>
  <sheetViews>
    <sheetView showGridLines="0" tabSelected="1" zoomScale="90" zoomScaleNormal="90" workbookViewId="0"/>
  </sheetViews>
  <sheetFormatPr defaultRowHeight="12.75" x14ac:dyDescent="0.2"/>
  <cols>
    <col min="1" max="1" width="9.140625" customWidth="1"/>
    <col min="6" max="6" width="9.140625" customWidth="1"/>
    <col min="11" max="11" width="9.140625" customWidth="1"/>
  </cols>
  <sheetData>
    <row r="2" spans="2:14" x14ac:dyDescent="0.2">
      <c r="B2" s="7"/>
      <c r="C2" s="8"/>
      <c r="D2" s="8"/>
      <c r="E2" s="8"/>
      <c r="F2" s="8"/>
      <c r="G2" s="8"/>
      <c r="H2" s="8"/>
      <c r="I2" s="8"/>
      <c r="J2" s="8"/>
      <c r="K2" s="9" t="s">
        <v>7</v>
      </c>
      <c r="L2" s="8"/>
      <c r="M2" s="8"/>
      <c r="N2" s="10"/>
    </row>
    <row r="3" spans="2:14" x14ac:dyDescent="0.2">
      <c r="B3" s="11" t="s">
        <v>3</v>
      </c>
      <c r="C3" s="12"/>
      <c r="D3" s="12"/>
      <c r="E3" s="12"/>
      <c r="F3" s="12"/>
      <c r="G3" s="12" t="s">
        <v>4</v>
      </c>
      <c r="H3" s="12"/>
      <c r="I3" s="12"/>
      <c r="J3" s="12"/>
      <c r="K3" s="12"/>
      <c r="L3" s="12"/>
      <c r="M3" s="12"/>
      <c r="N3" s="13"/>
    </row>
    <row r="4" spans="2:14" ht="1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2:14" ht="15" customHeight="1" x14ac:dyDescent="0.2">
      <c r="B5" s="14" t="s">
        <v>0</v>
      </c>
      <c r="C5" s="1" t="s">
        <v>1</v>
      </c>
      <c r="D5" s="1" t="s">
        <v>2</v>
      </c>
      <c r="E5" s="4" t="s">
        <v>5</v>
      </c>
      <c r="F5" s="12"/>
      <c r="G5" s="1" t="s">
        <v>0</v>
      </c>
      <c r="H5" s="1" t="s">
        <v>1</v>
      </c>
      <c r="I5" s="1" t="s">
        <v>2</v>
      </c>
      <c r="J5" s="4" t="s">
        <v>5</v>
      </c>
      <c r="K5" s="12"/>
      <c r="L5" s="4" t="s">
        <v>5</v>
      </c>
      <c r="M5" s="4" t="s">
        <v>5</v>
      </c>
      <c r="N5" s="15" t="s">
        <v>6</v>
      </c>
    </row>
    <row r="6" spans="2:14" ht="15" x14ac:dyDescent="0.2">
      <c r="B6" s="16">
        <v>0</v>
      </c>
      <c r="C6" s="2">
        <v>0</v>
      </c>
      <c r="D6" s="2">
        <v>0.32679999999999998</v>
      </c>
      <c r="E6" s="5">
        <f>1/D6</f>
        <v>3.0599755201958385</v>
      </c>
      <c r="F6" s="12"/>
      <c r="G6" s="2">
        <v>0</v>
      </c>
      <c r="H6" s="2">
        <v>0</v>
      </c>
      <c r="I6" s="2">
        <v>0.36099999999999999</v>
      </c>
      <c r="J6" s="5">
        <f>1/I6</f>
        <v>2.770083102493075</v>
      </c>
      <c r="K6" s="12"/>
      <c r="L6" s="5">
        <v>3.0599755201958385</v>
      </c>
      <c r="M6" s="5">
        <v>2.770083102493075</v>
      </c>
      <c r="N6" s="17">
        <f>+M6/L6</f>
        <v>0.90526315789473688</v>
      </c>
    </row>
    <row r="7" spans="2:14" ht="15" x14ac:dyDescent="0.2">
      <c r="B7" s="16">
        <v>20</v>
      </c>
      <c r="C7" s="2">
        <v>6.6050000000000004</v>
      </c>
      <c r="D7" s="2">
        <v>0.33379999999999999</v>
      </c>
      <c r="E7" s="5">
        <f t="shared" ref="E7:E22" si="0">1/D7</f>
        <v>2.9958058717795089</v>
      </c>
      <c r="F7" s="12"/>
      <c r="G7" s="2">
        <v>20</v>
      </c>
      <c r="H7" s="2">
        <v>7.29</v>
      </c>
      <c r="I7" s="2">
        <v>0.36809999999999998</v>
      </c>
      <c r="J7" s="5">
        <f t="shared" ref="J7:J21" si="1">1/I7</f>
        <v>2.7166530834012499</v>
      </c>
      <c r="K7" s="12"/>
      <c r="L7" s="5">
        <v>2.9958058717795089</v>
      </c>
      <c r="M7" s="5">
        <v>2.7166530834012499</v>
      </c>
      <c r="N7" s="17">
        <f t="shared" ref="N7:N21" si="2">+M7/L7</f>
        <v>0.90681879923933717</v>
      </c>
    </row>
    <row r="8" spans="2:14" ht="15" x14ac:dyDescent="0.2">
      <c r="B8" s="16">
        <v>40</v>
      </c>
      <c r="C8" s="2">
        <v>13.356</v>
      </c>
      <c r="D8" s="2">
        <v>0.34139999999999998</v>
      </c>
      <c r="E8" s="5">
        <f t="shared" si="0"/>
        <v>2.9291154071470418</v>
      </c>
      <c r="F8" s="12"/>
      <c r="G8" s="2">
        <v>40</v>
      </c>
      <c r="H8" s="2">
        <v>14.73</v>
      </c>
      <c r="I8" s="2">
        <v>0.376</v>
      </c>
      <c r="J8" s="5">
        <f t="shared" si="1"/>
        <v>2.6595744680851063</v>
      </c>
      <c r="K8" s="12"/>
      <c r="L8" s="5">
        <v>2.9291154071470418</v>
      </c>
      <c r="M8" s="5">
        <v>2.6595744680851063</v>
      </c>
      <c r="N8" s="17">
        <f t="shared" si="2"/>
        <v>0.90797872340425523</v>
      </c>
    </row>
    <row r="9" spans="2:14" ht="15" x14ac:dyDescent="0.2">
      <c r="B9" s="16">
        <v>60</v>
      </c>
      <c r="C9" s="2">
        <v>20.263000000000002</v>
      </c>
      <c r="D9" s="2">
        <v>0.34949999999999998</v>
      </c>
      <c r="E9" s="5">
        <f t="shared" si="0"/>
        <v>2.8612303290414882</v>
      </c>
      <c r="F9" s="12"/>
      <c r="G9" s="2">
        <v>60</v>
      </c>
      <c r="H9" s="2">
        <v>22.337</v>
      </c>
      <c r="I9" s="2">
        <v>0.38479999999999998</v>
      </c>
      <c r="J9" s="5">
        <f t="shared" si="1"/>
        <v>2.5987525987525988</v>
      </c>
      <c r="K9" s="12"/>
      <c r="L9" s="5">
        <v>2.8612303290414882</v>
      </c>
      <c r="M9" s="5">
        <v>2.5987525987525988</v>
      </c>
      <c r="N9" s="17">
        <f t="shared" si="2"/>
        <v>0.90826403326403315</v>
      </c>
    </row>
    <row r="10" spans="2:14" ht="15" x14ac:dyDescent="0.2">
      <c r="B10" s="16">
        <v>80</v>
      </c>
      <c r="C10" s="2">
        <v>27.338999999999999</v>
      </c>
      <c r="D10" s="2">
        <v>0.35820000000000002</v>
      </c>
      <c r="E10" s="5">
        <f t="shared" si="0"/>
        <v>2.7917364600781687</v>
      </c>
      <c r="F10" s="12"/>
      <c r="G10" s="2">
        <v>80</v>
      </c>
      <c r="H10" s="2">
        <v>30.129000000000001</v>
      </c>
      <c r="I10" s="2">
        <v>0.39460000000000001</v>
      </c>
      <c r="J10" s="5">
        <f t="shared" si="1"/>
        <v>2.5342118601115051</v>
      </c>
      <c r="K10" s="12"/>
      <c r="L10" s="5">
        <v>2.7917364600781687</v>
      </c>
      <c r="M10" s="5">
        <v>2.5342118601115051</v>
      </c>
      <c r="N10" s="17">
        <f t="shared" si="2"/>
        <v>0.90775468829194117</v>
      </c>
    </row>
    <row r="11" spans="2:14" ht="15" x14ac:dyDescent="0.2">
      <c r="B11" s="18">
        <v>100</v>
      </c>
      <c r="C11" s="3">
        <v>34.597999999999999</v>
      </c>
      <c r="D11" s="3">
        <v>0.36780000000000002</v>
      </c>
      <c r="E11" s="6">
        <f t="shared" si="0"/>
        <v>2.7188689505165851</v>
      </c>
      <c r="F11" s="12"/>
      <c r="G11" s="3">
        <v>100</v>
      </c>
      <c r="H11" s="3">
        <v>38.127000000000002</v>
      </c>
      <c r="I11" s="3">
        <v>0.40550000000000003</v>
      </c>
      <c r="J11" s="6">
        <f t="shared" si="1"/>
        <v>2.4660912453760786</v>
      </c>
      <c r="K11" s="12"/>
      <c r="L11" s="6">
        <v>2.7188689505165851</v>
      </c>
      <c r="M11" s="6">
        <v>2.4660912453760786</v>
      </c>
      <c r="N11" s="19">
        <f t="shared" si="2"/>
        <v>0.90702836004932175</v>
      </c>
    </row>
    <row r="12" spans="2:14" ht="15" x14ac:dyDescent="0.2">
      <c r="B12" s="16">
        <v>120</v>
      </c>
      <c r="C12" s="2">
        <v>42.055999999999997</v>
      </c>
      <c r="D12" s="2">
        <v>0.37819999999999998</v>
      </c>
      <c r="E12" s="5">
        <f t="shared" si="0"/>
        <v>2.6441036488630356</v>
      </c>
      <c r="F12" s="12"/>
      <c r="G12" s="2">
        <v>120</v>
      </c>
      <c r="H12" s="2">
        <v>46.356999999999999</v>
      </c>
      <c r="I12" s="2">
        <v>0.4178</v>
      </c>
      <c r="J12" s="5">
        <f t="shared" si="1"/>
        <v>2.3934897079942554</v>
      </c>
      <c r="K12" s="12"/>
      <c r="L12" s="5">
        <v>2.6441036488630356</v>
      </c>
      <c r="M12" s="5">
        <v>2.3934897079942554</v>
      </c>
      <c r="N12" s="17">
        <f t="shared" si="2"/>
        <v>0.90521780756342729</v>
      </c>
    </row>
    <row r="13" spans="2:14" ht="15" x14ac:dyDescent="0.2">
      <c r="B13" s="16">
        <v>140</v>
      </c>
      <c r="C13" s="2">
        <v>49.734000000000002</v>
      </c>
      <c r="D13" s="2">
        <v>0.38979999999999998</v>
      </c>
      <c r="E13" s="5">
        <f t="shared" si="0"/>
        <v>2.5654181631605955</v>
      </c>
      <c r="F13" s="12"/>
      <c r="G13" s="2">
        <v>140</v>
      </c>
      <c r="H13" s="2">
        <v>54.85</v>
      </c>
      <c r="I13" s="2">
        <v>0.43180000000000002</v>
      </c>
      <c r="J13" s="5">
        <f t="shared" si="1"/>
        <v>2.3158869847151458</v>
      </c>
      <c r="K13" s="12"/>
      <c r="L13" s="5">
        <v>2.5654181631605955</v>
      </c>
      <c r="M13" s="5">
        <v>2.3158869847151458</v>
      </c>
      <c r="N13" s="17">
        <f t="shared" si="2"/>
        <v>0.90273274664196368</v>
      </c>
    </row>
    <row r="14" spans="2:14" ht="15" x14ac:dyDescent="0.2">
      <c r="B14" s="16">
        <v>160</v>
      </c>
      <c r="C14" s="2">
        <v>57.656999999999996</v>
      </c>
      <c r="D14" s="2">
        <v>0.4027</v>
      </c>
      <c r="E14" s="5">
        <f t="shared" si="0"/>
        <v>2.4832381425378696</v>
      </c>
      <c r="F14" s="12"/>
      <c r="G14" s="2">
        <v>160</v>
      </c>
      <c r="H14" s="2">
        <v>63.643000000000001</v>
      </c>
      <c r="I14" s="2">
        <v>0.44790000000000002</v>
      </c>
      <c r="J14" s="5">
        <f t="shared" si="1"/>
        <v>2.2326412145568204</v>
      </c>
      <c r="K14" s="12"/>
      <c r="L14" s="5">
        <v>2.4832381425378696</v>
      </c>
      <c r="M14" s="5">
        <v>2.2326412145568204</v>
      </c>
      <c r="N14" s="17">
        <f t="shared" si="2"/>
        <v>0.89908461710203147</v>
      </c>
    </row>
    <row r="15" spans="2:14" ht="15" x14ac:dyDescent="0.2">
      <c r="B15" s="16">
        <v>180</v>
      </c>
      <c r="C15" s="2">
        <v>65.853999999999999</v>
      </c>
      <c r="D15" s="2">
        <v>0.4173</v>
      </c>
      <c r="E15" s="5">
        <f t="shared" si="0"/>
        <v>2.3963575365444525</v>
      </c>
      <c r="F15" s="12"/>
      <c r="G15" s="2">
        <v>180</v>
      </c>
      <c r="H15" s="2">
        <v>72.786000000000001</v>
      </c>
      <c r="I15" s="2">
        <v>0.46689999999999998</v>
      </c>
      <c r="J15" s="5">
        <f t="shared" si="1"/>
        <v>2.1417862497322768</v>
      </c>
      <c r="K15" s="12"/>
      <c r="L15" s="5">
        <v>2.3963575365444525</v>
      </c>
      <c r="M15" s="5">
        <v>2.1417862497322768</v>
      </c>
      <c r="N15" s="17">
        <f t="shared" si="2"/>
        <v>0.89376740201327909</v>
      </c>
    </row>
    <row r="16" spans="2:14" ht="15" x14ac:dyDescent="0.2">
      <c r="B16" s="18">
        <v>200</v>
      </c>
      <c r="C16" s="3">
        <v>74.364000000000004</v>
      </c>
      <c r="D16" s="3">
        <v>0.43409999999999999</v>
      </c>
      <c r="E16" s="6">
        <f t="shared" si="0"/>
        <v>2.30361667818475</v>
      </c>
      <c r="F16" s="12"/>
      <c r="G16" s="3">
        <v>200</v>
      </c>
      <c r="H16" s="3">
        <v>82.343000000000004</v>
      </c>
      <c r="I16" s="3">
        <v>0.48959999999999998</v>
      </c>
      <c r="J16" s="6">
        <f t="shared" si="1"/>
        <v>2.0424836601307192</v>
      </c>
      <c r="K16" s="12"/>
      <c r="L16" s="6">
        <v>2.30361667818475</v>
      </c>
      <c r="M16" s="6">
        <v>2.0424836601307192</v>
      </c>
      <c r="N16" s="19">
        <f t="shared" si="2"/>
        <v>0.88664215686274528</v>
      </c>
    </row>
    <row r="17" spans="2:14" ht="15" x14ac:dyDescent="0.2">
      <c r="B17" s="16">
        <v>220</v>
      </c>
      <c r="C17" s="2">
        <v>83.236999999999995</v>
      </c>
      <c r="D17" s="2">
        <v>0.45379999999999998</v>
      </c>
      <c r="E17" s="5">
        <f t="shared" si="0"/>
        <v>2.2036139268400179</v>
      </c>
      <c r="F17" s="12"/>
      <c r="G17" s="2">
        <v>220</v>
      </c>
      <c r="H17" s="2">
        <v>92.405000000000001</v>
      </c>
      <c r="I17" s="2">
        <v>0.51759999999999995</v>
      </c>
      <c r="J17" s="5">
        <f t="shared" si="1"/>
        <v>1.9319938176197837</v>
      </c>
      <c r="K17" s="12"/>
      <c r="L17" s="5">
        <v>2.2036139268400179</v>
      </c>
      <c r="M17" s="5">
        <v>1.9319938176197837</v>
      </c>
      <c r="N17" s="17">
        <f t="shared" si="2"/>
        <v>0.87673879443585778</v>
      </c>
    </row>
    <row r="18" spans="2:14" ht="15" x14ac:dyDescent="0.2">
      <c r="B18" s="16">
        <v>240</v>
      </c>
      <c r="C18" s="2">
        <v>92.542000000000002</v>
      </c>
      <c r="D18" s="2">
        <v>0.47749999999999998</v>
      </c>
      <c r="E18" s="5">
        <f t="shared" si="0"/>
        <v>2.0942408376963351</v>
      </c>
      <c r="F18" s="12"/>
      <c r="G18" s="2">
        <v>240</v>
      </c>
      <c r="H18" s="2">
        <v>103.101</v>
      </c>
      <c r="I18" s="2">
        <v>0.55369999999999997</v>
      </c>
      <c r="J18" s="5">
        <f t="shared" si="1"/>
        <v>1.8060321473722234</v>
      </c>
      <c r="K18" s="12"/>
      <c r="L18" s="5">
        <v>2.0942408376963351</v>
      </c>
      <c r="M18" s="5">
        <v>1.8060321473722234</v>
      </c>
      <c r="N18" s="17">
        <f t="shared" si="2"/>
        <v>0.86238035037023664</v>
      </c>
    </row>
    <row r="19" spans="2:14" ht="15" x14ac:dyDescent="0.2">
      <c r="B19" s="16">
        <v>260</v>
      </c>
      <c r="C19" s="2">
        <v>102.373</v>
      </c>
      <c r="D19" s="2">
        <v>0.50690000000000002</v>
      </c>
      <c r="E19" s="5">
        <f t="shared" si="0"/>
        <v>1.9727756954034326</v>
      </c>
      <c r="F19" s="12"/>
      <c r="G19" s="2">
        <v>260</v>
      </c>
      <c r="H19" s="2">
        <v>114.63800000000001</v>
      </c>
      <c r="I19" s="2">
        <v>0.60289999999999999</v>
      </c>
      <c r="J19" s="5">
        <f t="shared" si="1"/>
        <v>1.658649859014762</v>
      </c>
      <c r="K19" s="12"/>
      <c r="L19" s="5">
        <v>1.9727756954034326</v>
      </c>
      <c r="M19" s="5">
        <v>1.658649859014762</v>
      </c>
      <c r="N19" s="17">
        <f t="shared" si="2"/>
        <v>0.8407696135345829</v>
      </c>
    </row>
    <row r="20" spans="2:14" ht="15" x14ac:dyDescent="0.2">
      <c r="B20" s="18">
        <v>280</v>
      </c>
      <c r="C20" s="3">
        <v>112.875</v>
      </c>
      <c r="D20" s="3">
        <v>0.54520000000000002</v>
      </c>
      <c r="E20" s="6">
        <f t="shared" si="0"/>
        <v>1.8341892883345561</v>
      </c>
      <c r="F20" s="12"/>
      <c r="G20" s="3">
        <v>280</v>
      </c>
      <c r="H20" s="3">
        <v>127.377</v>
      </c>
      <c r="I20" s="3">
        <v>0.67679999999999996</v>
      </c>
      <c r="J20" s="6">
        <f t="shared" si="1"/>
        <v>1.4775413711583925</v>
      </c>
      <c r="K20" s="12"/>
      <c r="L20" s="6">
        <v>1.8341892883345561</v>
      </c>
      <c r="M20" s="6">
        <v>1.4775413711583925</v>
      </c>
      <c r="N20" s="19">
        <f t="shared" si="2"/>
        <v>0.80555555555555558</v>
      </c>
    </row>
    <row r="21" spans="2:14" ht="15" x14ac:dyDescent="0.2">
      <c r="B21" s="16">
        <v>300</v>
      </c>
      <c r="C21" s="2">
        <v>124.28</v>
      </c>
      <c r="D21" s="2">
        <v>0.5988</v>
      </c>
      <c r="E21" s="5">
        <f t="shared" si="0"/>
        <v>1.6700066800267201</v>
      </c>
      <c r="F21" s="12"/>
      <c r="G21" s="2">
        <v>289</v>
      </c>
      <c r="H21" s="2">
        <v>133.67599999999999</v>
      </c>
      <c r="I21" s="2">
        <v>0.72540000000000004</v>
      </c>
      <c r="J21" s="5">
        <f t="shared" si="1"/>
        <v>1.3785497656465397</v>
      </c>
      <c r="K21" s="12"/>
      <c r="L21" s="5">
        <v>1.6700066800267201</v>
      </c>
      <c r="M21" s="5">
        <v>1.3785497656465397</v>
      </c>
      <c r="N21" s="17">
        <f t="shared" si="2"/>
        <v>0.82547559966914796</v>
      </c>
    </row>
    <row r="22" spans="2:14" ht="15" x14ac:dyDescent="0.2">
      <c r="B22" s="16">
        <v>302</v>
      </c>
      <c r="C22" s="2">
        <v>125.48399999999999</v>
      </c>
      <c r="D22" s="2">
        <v>0.60540000000000005</v>
      </c>
      <c r="E22" s="5">
        <f t="shared" si="0"/>
        <v>1.6518004625041294</v>
      </c>
      <c r="F22" s="12"/>
      <c r="G22" s="2"/>
      <c r="H22" s="2"/>
      <c r="I22" s="2"/>
      <c r="J22" s="5"/>
      <c r="K22" s="12"/>
      <c r="L22" s="5">
        <v>1.6518004625041294</v>
      </c>
      <c r="M22" s="5"/>
      <c r="N22" s="13"/>
    </row>
    <row r="23" spans="2:14" ht="15" x14ac:dyDescent="0.2">
      <c r="B23" s="20"/>
      <c r="C23" s="21"/>
      <c r="D23" s="21"/>
      <c r="E23" s="22"/>
      <c r="F23" s="23"/>
      <c r="G23" s="21"/>
      <c r="H23" s="21"/>
      <c r="I23" s="21"/>
      <c r="J23" s="23"/>
      <c r="K23" s="23"/>
      <c r="L23" s="23"/>
      <c r="M23" s="23"/>
      <c r="N23" s="24"/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B2:U23"/>
  <sheetViews>
    <sheetView showGridLines="0" zoomScale="90" zoomScaleNormal="90" workbookViewId="0"/>
  </sheetViews>
  <sheetFormatPr defaultRowHeight="12.75" x14ac:dyDescent="0.2"/>
  <cols>
    <col min="1" max="1" width="5.85546875" customWidth="1"/>
    <col min="6" max="6" width="3.85546875" customWidth="1"/>
    <col min="11" max="11" width="3.7109375" customWidth="1"/>
    <col min="15" max="15" width="4.42578125" customWidth="1"/>
    <col min="18" max="18" width="4.28515625" customWidth="1"/>
  </cols>
  <sheetData>
    <row r="2" spans="2:21" x14ac:dyDescent="0.2">
      <c r="B2" s="7"/>
      <c r="C2" s="8"/>
      <c r="D2" s="8"/>
      <c r="E2" s="8"/>
      <c r="F2" s="8"/>
      <c r="G2" s="8"/>
      <c r="H2" s="8"/>
      <c r="I2" s="8"/>
      <c r="J2" s="8"/>
      <c r="K2" s="9" t="s">
        <v>7</v>
      </c>
      <c r="L2" s="8"/>
      <c r="M2" s="8"/>
      <c r="N2" s="10"/>
      <c r="O2" s="8"/>
      <c r="P2" s="33" t="s">
        <v>18</v>
      </c>
      <c r="Q2" s="8"/>
      <c r="R2" s="8"/>
      <c r="S2" s="8"/>
      <c r="T2" s="8"/>
      <c r="U2" s="10"/>
    </row>
    <row r="3" spans="2:21" x14ac:dyDescent="0.2">
      <c r="B3" s="11" t="s">
        <v>3</v>
      </c>
      <c r="C3" s="12"/>
      <c r="D3" s="12"/>
      <c r="E3" s="12"/>
      <c r="F3" s="12"/>
      <c r="G3" s="12" t="s">
        <v>4</v>
      </c>
      <c r="H3" s="12"/>
      <c r="I3" s="12"/>
      <c r="J3" s="12"/>
      <c r="K3" s="12"/>
      <c r="L3" s="12"/>
      <c r="M3" s="12"/>
      <c r="N3" s="13"/>
      <c r="O3" s="12"/>
      <c r="P3" s="34" t="s">
        <v>19</v>
      </c>
      <c r="Q3" s="12"/>
      <c r="R3" s="12"/>
      <c r="S3" s="12"/>
      <c r="T3" s="12"/>
      <c r="U3" s="13"/>
    </row>
    <row r="4" spans="2:21" ht="1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2"/>
      <c r="P4" s="25">
        <v>1923</v>
      </c>
      <c r="Q4" s="32" t="s">
        <v>8</v>
      </c>
      <c r="R4" s="12"/>
      <c r="S4" s="12"/>
      <c r="T4" s="12"/>
      <c r="U4" s="35" t="s">
        <v>20</v>
      </c>
    </row>
    <row r="5" spans="2:21" ht="15" customHeight="1" x14ac:dyDescent="0.2">
      <c r="B5" s="14" t="s">
        <v>0</v>
      </c>
      <c r="C5" s="1" t="s">
        <v>1</v>
      </c>
      <c r="D5" s="1" t="s">
        <v>2</v>
      </c>
      <c r="E5" s="4" t="s">
        <v>5</v>
      </c>
      <c r="F5" s="12"/>
      <c r="G5" s="1" t="s">
        <v>0</v>
      </c>
      <c r="H5" s="1" t="s">
        <v>1</v>
      </c>
      <c r="I5" s="1" t="s">
        <v>2</v>
      </c>
      <c r="J5" s="4" t="s">
        <v>5</v>
      </c>
      <c r="K5" s="12"/>
      <c r="L5" s="4" t="s">
        <v>5</v>
      </c>
      <c r="M5" s="4" t="s">
        <v>5</v>
      </c>
      <c r="N5" s="15" t="s">
        <v>6</v>
      </c>
      <c r="O5" s="12"/>
      <c r="P5" s="26" t="s">
        <v>9</v>
      </c>
      <c r="Q5" s="27" t="s">
        <v>10</v>
      </c>
      <c r="R5" s="12"/>
      <c r="S5" s="27" t="s">
        <v>10</v>
      </c>
      <c r="T5" s="28" t="s">
        <v>11</v>
      </c>
      <c r="U5" s="35" t="s">
        <v>21</v>
      </c>
    </row>
    <row r="6" spans="2:21" ht="15" x14ac:dyDescent="0.2">
      <c r="B6" s="16">
        <v>0</v>
      </c>
      <c r="C6" s="2">
        <v>0</v>
      </c>
      <c r="D6" s="2">
        <v>0.32679999999999998</v>
      </c>
      <c r="E6" s="5">
        <f>1/D6</f>
        <v>3.0599755201958385</v>
      </c>
      <c r="F6" s="12"/>
      <c r="G6" s="2">
        <v>0</v>
      </c>
      <c r="H6" s="2">
        <v>0</v>
      </c>
      <c r="I6" s="2">
        <v>0.36099999999999999</v>
      </c>
      <c r="J6" s="5">
        <f>1/I6</f>
        <v>2.770083102493075</v>
      </c>
      <c r="K6" s="12"/>
      <c r="L6" s="5">
        <v>3.0599755201958385</v>
      </c>
      <c r="M6" s="5">
        <v>2.770083102493075</v>
      </c>
      <c r="N6" s="17">
        <f>+M6/L6</f>
        <v>0.90526315789473688</v>
      </c>
      <c r="O6" s="12"/>
      <c r="P6" s="27">
        <v>1</v>
      </c>
      <c r="Q6" s="29">
        <v>76</v>
      </c>
      <c r="R6" s="12"/>
      <c r="S6" s="29">
        <f>+Q6</f>
        <v>76</v>
      </c>
      <c r="T6" s="30">
        <v>0.9</v>
      </c>
      <c r="U6" s="36">
        <f>+S6*T6</f>
        <v>68.400000000000006</v>
      </c>
    </row>
    <row r="7" spans="2:21" ht="15" x14ac:dyDescent="0.2">
      <c r="B7" s="16">
        <v>20</v>
      </c>
      <c r="C7" s="2">
        <v>6.6050000000000004</v>
      </c>
      <c r="D7" s="2">
        <v>0.33379999999999999</v>
      </c>
      <c r="E7" s="5">
        <f t="shared" ref="E7:E22" si="0">1/D7</f>
        <v>2.9958058717795089</v>
      </c>
      <c r="F7" s="12"/>
      <c r="G7" s="2">
        <v>20</v>
      </c>
      <c r="H7" s="2">
        <v>7.29</v>
      </c>
      <c r="I7" s="2">
        <v>0.36809999999999998</v>
      </c>
      <c r="J7" s="5">
        <f t="shared" ref="J7:J21" si="1">1/I7</f>
        <v>2.7166530834012499</v>
      </c>
      <c r="K7" s="12"/>
      <c r="L7" s="5">
        <v>2.9958058717795089</v>
      </c>
      <c r="M7" s="5">
        <v>2.7166530834012499</v>
      </c>
      <c r="N7" s="17">
        <f t="shared" ref="N7:N21" si="2">+M7/L7</f>
        <v>0.90681879923933717</v>
      </c>
      <c r="O7" s="12"/>
      <c r="P7" s="27">
        <v>2</v>
      </c>
      <c r="Q7" s="31">
        <v>120</v>
      </c>
      <c r="R7" s="12"/>
      <c r="S7" s="31">
        <f>+Q7</f>
        <v>120</v>
      </c>
      <c r="T7" s="30">
        <v>0.9</v>
      </c>
      <c r="U7" s="37">
        <f t="shared" ref="U7:U15" si="3">+S7*T7</f>
        <v>108</v>
      </c>
    </row>
    <row r="8" spans="2:21" ht="15" x14ac:dyDescent="0.2">
      <c r="B8" s="16">
        <v>40</v>
      </c>
      <c r="C8" s="2">
        <v>13.356</v>
      </c>
      <c r="D8" s="2">
        <v>0.34139999999999998</v>
      </c>
      <c r="E8" s="5">
        <f t="shared" si="0"/>
        <v>2.9291154071470418</v>
      </c>
      <c r="F8" s="12"/>
      <c r="G8" s="2">
        <v>40</v>
      </c>
      <c r="H8" s="2">
        <v>14.73</v>
      </c>
      <c r="I8" s="2">
        <v>0.376</v>
      </c>
      <c r="J8" s="5">
        <f t="shared" si="1"/>
        <v>2.6595744680851063</v>
      </c>
      <c r="K8" s="12"/>
      <c r="L8" s="5">
        <v>2.9291154071470418</v>
      </c>
      <c r="M8" s="5">
        <v>2.6595744680851063</v>
      </c>
      <c r="N8" s="17">
        <f t="shared" si="2"/>
        <v>0.90797872340425523</v>
      </c>
      <c r="O8" s="12"/>
      <c r="P8" s="27">
        <v>3</v>
      </c>
      <c r="Q8" s="29">
        <v>149</v>
      </c>
      <c r="R8" s="12"/>
      <c r="S8" s="29">
        <f>+Q8</f>
        <v>149</v>
      </c>
      <c r="T8" s="30">
        <v>0.9</v>
      </c>
      <c r="U8" s="36">
        <f t="shared" si="3"/>
        <v>134.1</v>
      </c>
    </row>
    <row r="9" spans="2:21" ht="15" x14ac:dyDescent="0.2">
      <c r="B9" s="16">
        <v>60</v>
      </c>
      <c r="C9" s="2">
        <v>20.263000000000002</v>
      </c>
      <c r="D9" s="2">
        <v>0.34949999999999998</v>
      </c>
      <c r="E9" s="5">
        <f t="shared" si="0"/>
        <v>2.8612303290414882</v>
      </c>
      <c r="F9" s="12"/>
      <c r="G9" s="2">
        <v>60</v>
      </c>
      <c r="H9" s="2">
        <v>22.337</v>
      </c>
      <c r="I9" s="2">
        <v>0.38479999999999998</v>
      </c>
      <c r="J9" s="5">
        <f t="shared" si="1"/>
        <v>2.5987525987525988</v>
      </c>
      <c r="K9" s="12"/>
      <c r="L9" s="5">
        <v>2.8612303290414882</v>
      </c>
      <c r="M9" s="5">
        <v>2.5987525987525988</v>
      </c>
      <c r="N9" s="17">
        <f t="shared" si="2"/>
        <v>0.90826403326403315</v>
      </c>
      <c r="O9" s="12"/>
      <c r="P9" s="27">
        <v>4</v>
      </c>
      <c r="Q9" s="29">
        <v>179</v>
      </c>
      <c r="R9" s="12"/>
      <c r="S9" s="29">
        <f>+Q9</f>
        <v>179</v>
      </c>
      <c r="T9" s="30">
        <v>0.9</v>
      </c>
      <c r="U9" s="36">
        <f t="shared" si="3"/>
        <v>161.1</v>
      </c>
    </row>
    <row r="10" spans="2:21" ht="15" x14ac:dyDescent="0.2">
      <c r="B10" s="16">
        <v>80</v>
      </c>
      <c r="C10" s="2">
        <v>27.338999999999999</v>
      </c>
      <c r="D10" s="2">
        <v>0.35820000000000002</v>
      </c>
      <c r="E10" s="5">
        <f t="shared" si="0"/>
        <v>2.7917364600781687</v>
      </c>
      <c r="F10" s="12"/>
      <c r="G10" s="2">
        <v>80</v>
      </c>
      <c r="H10" s="2">
        <v>30.129000000000001</v>
      </c>
      <c r="I10" s="2">
        <v>0.39460000000000001</v>
      </c>
      <c r="J10" s="5">
        <f t="shared" si="1"/>
        <v>2.5342118601115051</v>
      </c>
      <c r="K10" s="12"/>
      <c r="L10" s="5">
        <v>2.7917364600781687</v>
      </c>
      <c r="M10" s="5">
        <v>2.5342118601115051</v>
      </c>
      <c r="N10" s="17">
        <f t="shared" si="2"/>
        <v>0.90775468829194117</v>
      </c>
      <c r="O10" s="12"/>
      <c r="P10" s="27">
        <v>5</v>
      </c>
      <c r="Q10" s="31">
        <v>205</v>
      </c>
      <c r="R10" s="12"/>
      <c r="S10" s="31">
        <f>+Q10</f>
        <v>205</v>
      </c>
      <c r="T10" s="30">
        <v>0.9</v>
      </c>
      <c r="U10" s="37">
        <f t="shared" si="3"/>
        <v>184.5</v>
      </c>
    </row>
    <row r="11" spans="2:21" ht="15" x14ac:dyDescent="0.2">
      <c r="B11" s="18">
        <v>100</v>
      </c>
      <c r="C11" s="3">
        <v>34.597999999999999</v>
      </c>
      <c r="D11" s="3">
        <v>0.36780000000000002</v>
      </c>
      <c r="E11" s="6">
        <f t="shared" si="0"/>
        <v>2.7188689505165851</v>
      </c>
      <c r="F11" s="12"/>
      <c r="G11" s="3">
        <v>100</v>
      </c>
      <c r="H11" s="3">
        <v>38.127000000000002</v>
      </c>
      <c r="I11" s="3">
        <v>0.40550000000000003</v>
      </c>
      <c r="J11" s="6">
        <f t="shared" si="1"/>
        <v>2.4660912453760786</v>
      </c>
      <c r="K11" s="12"/>
      <c r="L11" s="6">
        <v>2.7188689505165851</v>
      </c>
      <c r="M11" s="6">
        <v>2.4660912453760786</v>
      </c>
      <c r="N11" s="19">
        <f t="shared" si="2"/>
        <v>0.90702836004932175</v>
      </c>
      <c r="O11" s="12"/>
      <c r="P11" s="27">
        <v>10</v>
      </c>
      <c r="Q11" s="29">
        <v>317</v>
      </c>
      <c r="R11" s="12"/>
      <c r="S11" s="29">
        <f>+Q11</f>
        <v>317</v>
      </c>
      <c r="T11" s="30">
        <v>0.9</v>
      </c>
      <c r="U11" s="36">
        <f t="shared" si="3"/>
        <v>285.3</v>
      </c>
    </row>
    <row r="12" spans="2:21" ht="15" x14ac:dyDescent="0.2">
      <c r="B12" s="16">
        <v>120</v>
      </c>
      <c r="C12" s="2">
        <v>42.055999999999997</v>
      </c>
      <c r="D12" s="2">
        <v>0.37819999999999998</v>
      </c>
      <c r="E12" s="5">
        <f t="shared" si="0"/>
        <v>2.6441036488630356</v>
      </c>
      <c r="F12" s="12"/>
      <c r="G12" s="2">
        <v>120</v>
      </c>
      <c r="H12" s="2">
        <v>46.356999999999999</v>
      </c>
      <c r="I12" s="2">
        <v>0.4178</v>
      </c>
      <c r="J12" s="5">
        <f t="shared" si="1"/>
        <v>2.3934897079942554</v>
      </c>
      <c r="K12" s="12"/>
      <c r="L12" s="5">
        <v>2.6441036488630356</v>
      </c>
      <c r="M12" s="5">
        <v>2.3934897079942554</v>
      </c>
      <c r="N12" s="17">
        <f t="shared" si="2"/>
        <v>0.90521780756342729</v>
      </c>
      <c r="O12" s="12"/>
      <c r="P12" s="27">
        <v>20</v>
      </c>
      <c r="Q12" s="29">
        <v>502</v>
      </c>
      <c r="R12" s="12"/>
      <c r="S12" s="29">
        <f>+Q12</f>
        <v>502</v>
      </c>
      <c r="T12" s="30">
        <v>0.9</v>
      </c>
      <c r="U12" s="36">
        <f t="shared" si="3"/>
        <v>451.8</v>
      </c>
    </row>
    <row r="13" spans="2:21" ht="15" x14ac:dyDescent="0.2">
      <c r="B13" s="16">
        <v>140</v>
      </c>
      <c r="C13" s="2">
        <v>49.734000000000002</v>
      </c>
      <c r="D13" s="2">
        <v>0.38979999999999998</v>
      </c>
      <c r="E13" s="5">
        <f t="shared" si="0"/>
        <v>2.5654181631605955</v>
      </c>
      <c r="F13" s="12"/>
      <c r="G13" s="2">
        <v>140</v>
      </c>
      <c r="H13" s="2">
        <v>54.85</v>
      </c>
      <c r="I13" s="2">
        <v>0.43180000000000002</v>
      </c>
      <c r="J13" s="5">
        <f t="shared" si="1"/>
        <v>2.3158869847151458</v>
      </c>
      <c r="K13" s="12"/>
      <c r="L13" s="5">
        <v>2.5654181631605955</v>
      </c>
      <c r="M13" s="5">
        <v>2.3158869847151458</v>
      </c>
      <c r="N13" s="17">
        <f t="shared" si="2"/>
        <v>0.90273274664196368</v>
      </c>
      <c r="O13" s="12"/>
      <c r="P13" s="27">
        <v>30</v>
      </c>
      <c r="Q13" s="29">
        <v>673</v>
      </c>
      <c r="R13" s="12"/>
      <c r="S13" s="29">
        <f>+Q13</f>
        <v>673</v>
      </c>
      <c r="T13" s="30">
        <v>0.9</v>
      </c>
      <c r="U13" s="36">
        <f t="shared" si="3"/>
        <v>605.70000000000005</v>
      </c>
    </row>
    <row r="14" spans="2:21" ht="15" x14ac:dyDescent="0.2">
      <c r="B14" s="16">
        <v>160</v>
      </c>
      <c r="C14" s="2">
        <v>57.656999999999996</v>
      </c>
      <c r="D14" s="2">
        <v>0.4027</v>
      </c>
      <c r="E14" s="5">
        <f t="shared" si="0"/>
        <v>2.4832381425378696</v>
      </c>
      <c r="F14" s="12"/>
      <c r="G14" s="2">
        <v>160</v>
      </c>
      <c r="H14" s="2">
        <v>63.643000000000001</v>
      </c>
      <c r="I14" s="2">
        <v>0.44790000000000002</v>
      </c>
      <c r="J14" s="5">
        <f t="shared" si="1"/>
        <v>2.2326412145568204</v>
      </c>
      <c r="K14" s="12"/>
      <c r="L14" s="5">
        <v>2.4832381425378696</v>
      </c>
      <c r="M14" s="5">
        <v>2.2326412145568204</v>
      </c>
      <c r="N14" s="17">
        <f t="shared" si="2"/>
        <v>0.89908461710203147</v>
      </c>
      <c r="O14" s="12"/>
      <c r="P14" s="27">
        <v>40</v>
      </c>
      <c r="Q14" s="29">
        <v>884</v>
      </c>
      <c r="R14" s="12"/>
      <c r="S14" s="29">
        <f>+Q14</f>
        <v>884</v>
      </c>
      <c r="T14" s="30">
        <v>0.9</v>
      </c>
      <c r="U14" s="36">
        <f t="shared" si="3"/>
        <v>795.6</v>
      </c>
    </row>
    <row r="15" spans="2:21" ht="15" x14ac:dyDescent="0.2">
      <c r="B15" s="16">
        <v>180</v>
      </c>
      <c r="C15" s="2">
        <v>65.853999999999999</v>
      </c>
      <c r="D15" s="2">
        <v>0.4173</v>
      </c>
      <c r="E15" s="5">
        <f t="shared" si="0"/>
        <v>2.3963575365444525</v>
      </c>
      <c r="F15" s="12"/>
      <c r="G15" s="2">
        <v>180</v>
      </c>
      <c r="H15" s="2">
        <v>72.786000000000001</v>
      </c>
      <c r="I15" s="2">
        <v>0.46689999999999998</v>
      </c>
      <c r="J15" s="5">
        <f t="shared" si="1"/>
        <v>2.1417862497322768</v>
      </c>
      <c r="K15" s="12"/>
      <c r="L15" s="5">
        <v>2.3963575365444525</v>
      </c>
      <c r="M15" s="5">
        <v>2.1417862497322768</v>
      </c>
      <c r="N15" s="17">
        <f t="shared" si="2"/>
        <v>0.89376740201327909</v>
      </c>
      <c r="O15" s="12"/>
      <c r="P15" s="27">
        <v>50</v>
      </c>
      <c r="Q15" s="31">
        <v>1077</v>
      </c>
      <c r="R15" s="12"/>
      <c r="S15" s="31">
        <f>+Q15</f>
        <v>1077</v>
      </c>
      <c r="T15" s="30">
        <v>0.9</v>
      </c>
      <c r="U15" s="37">
        <f t="shared" si="3"/>
        <v>969.30000000000007</v>
      </c>
    </row>
    <row r="16" spans="2:21" ht="15" x14ac:dyDescent="0.2">
      <c r="B16" s="18">
        <v>200</v>
      </c>
      <c r="C16" s="3">
        <v>74.364000000000004</v>
      </c>
      <c r="D16" s="3">
        <v>0.43409999999999999</v>
      </c>
      <c r="E16" s="6">
        <f t="shared" si="0"/>
        <v>2.30361667818475</v>
      </c>
      <c r="F16" s="12"/>
      <c r="G16" s="3">
        <v>200</v>
      </c>
      <c r="H16" s="3">
        <v>82.343000000000004</v>
      </c>
      <c r="I16" s="3">
        <v>0.48959999999999998</v>
      </c>
      <c r="J16" s="6">
        <f t="shared" si="1"/>
        <v>2.0424836601307192</v>
      </c>
      <c r="K16" s="12"/>
      <c r="L16" s="6">
        <v>2.30361667818475</v>
      </c>
      <c r="M16" s="6">
        <v>2.0424836601307192</v>
      </c>
      <c r="N16" s="19">
        <f t="shared" si="2"/>
        <v>0.88664215686274528</v>
      </c>
      <c r="O16" s="12"/>
      <c r="P16" s="27">
        <v>60</v>
      </c>
      <c r="Q16" s="29"/>
      <c r="R16" s="12"/>
      <c r="S16" s="29">
        <v>0</v>
      </c>
      <c r="T16" s="12"/>
      <c r="U16" s="13"/>
    </row>
    <row r="17" spans="2:21" ht="15" x14ac:dyDescent="0.2">
      <c r="B17" s="16">
        <v>220</v>
      </c>
      <c r="C17" s="2">
        <v>83.236999999999995</v>
      </c>
      <c r="D17" s="2">
        <v>0.45379999999999998</v>
      </c>
      <c r="E17" s="5">
        <f t="shared" si="0"/>
        <v>2.2036139268400179</v>
      </c>
      <c r="F17" s="12"/>
      <c r="G17" s="2">
        <v>220</v>
      </c>
      <c r="H17" s="2">
        <v>92.405000000000001</v>
      </c>
      <c r="I17" s="2">
        <v>0.51759999999999995</v>
      </c>
      <c r="J17" s="5">
        <f t="shared" si="1"/>
        <v>1.9319938176197837</v>
      </c>
      <c r="K17" s="12"/>
      <c r="L17" s="5">
        <v>2.2036139268400179</v>
      </c>
      <c r="M17" s="5">
        <v>1.9319938176197837</v>
      </c>
      <c r="N17" s="17">
        <f t="shared" si="2"/>
        <v>0.87673879443585778</v>
      </c>
      <c r="O17" s="12"/>
      <c r="P17" s="27">
        <v>70</v>
      </c>
      <c r="Q17" s="29"/>
      <c r="R17" s="12"/>
      <c r="S17" s="29">
        <v>0</v>
      </c>
      <c r="T17" s="12"/>
      <c r="U17" s="13"/>
    </row>
    <row r="18" spans="2:21" ht="15" x14ac:dyDescent="0.2">
      <c r="B18" s="16">
        <v>240</v>
      </c>
      <c r="C18" s="2">
        <v>92.542000000000002</v>
      </c>
      <c r="D18" s="2">
        <v>0.47749999999999998</v>
      </c>
      <c r="E18" s="5">
        <f t="shared" si="0"/>
        <v>2.0942408376963351</v>
      </c>
      <c r="F18" s="12"/>
      <c r="G18" s="2">
        <v>240</v>
      </c>
      <c r="H18" s="2">
        <v>103.101</v>
      </c>
      <c r="I18" s="2">
        <v>0.55369999999999997</v>
      </c>
      <c r="J18" s="5">
        <f t="shared" si="1"/>
        <v>1.8060321473722234</v>
      </c>
      <c r="K18" s="12"/>
      <c r="L18" s="5">
        <v>2.0942408376963351</v>
      </c>
      <c r="M18" s="5">
        <v>1.8060321473722234</v>
      </c>
      <c r="N18" s="17">
        <f t="shared" si="2"/>
        <v>0.86238035037023664</v>
      </c>
      <c r="O18" s="12"/>
      <c r="P18" s="27"/>
      <c r="Q18" s="29"/>
      <c r="R18" s="12"/>
      <c r="S18" s="12"/>
      <c r="T18" s="12"/>
      <c r="U18" s="13"/>
    </row>
    <row r="19" spans="2:21" ht="15" x14ac:dyDescent="0.2">
      <c r="B19" s="16">
        <v>260</v>
      </c>
      <c r="C19" s="2">
        <v>102.373</v>
      </c>
      <c r="D19" s="2">
        <v>0.50690000000000002</v>
      </c>
      <c r="E19" s="5">
        <f t="shared" si="0"/>
        <v>1.9727756954034326</v>
      </c>
      <c r="F19" s="12"/>
      <c r="G19" s="2">
        <v>260</v>
      </c>
      <c r="H19" s="2">
        <v>114.63800000000001</v>
      </c>
      <c r="I19" s="2">
        <v>0.60289999999999999</v>
      </c>
      <c r="J19" s="5">
        <f t="shared" si="1"/>
        <v>1.658649859014762</v>
      </c>
      <c r="K19" s="12"/>
      <c r="L19" s="5">
        <v>1.9727756954034326</v>
      </c>
      <c r="M19" s="5">
        <v>1.658649859014762</v>
      </c>
      <c r="N19" s="17">
        <f t="shared" si="2"/>
        <v>0.8407696135345829</v>
      </c>
      <c r="O19" s="12"/>
      <c r="P19" s="27" t="s">
        <v>12</v>
      </c>
      <c r="Q19" s="29" t="s">
        <v>13</v>
      </c>
      <c r="R19" s="12"/>
      <c r="S19" s="12"/>
      <c r="T19" s="12"/>
      <c r="U19" s="13"/>
    </row>
    <row r="20" spans="2:21" ht="15" x14ac:dyDescent="0.2">
      <c r="B20" s="18">
        <v>280</v>
      </c>
      <c r="C20" s="3">
        <v>112.875</v>
      </c>
      <c r="D20" s="3">
        <v>0.54520000000000002</v>
      </c>
      <c r="E20" s="6">
        <f t="shared" si="0"/>
        <v>1.8341892883345561</v>
      </c>
      <c r="F20" s="12"/>
      <c r="G20" s="3">
        <v>280</v>
      </c>
      <c r="H20" s="3">
        <v>127.377</v>
      </c>
      <c r="I20" s="3">
        <v>0.67679999999999996</v>
      </c>
      <c r="J20" s="6">
        <f t="shared" si="1"/>
        <v>1.4775413711583925</v>
      </c>
      <c r="K20" s="12"/>
      <c r="L20" s="6">
        <v>1.8341892883345561</v>
      </c>
      <c r="M20" s="6">
        <v>1.4775413711583925</v>
      </c>
      <c r="N20" s="19">
        <f t="shared" si="2"/>
        <v>0.80555555555555558</v>
      </c>
      <c r="O20" s="12"/>
      <c r="P20" s="27" t="s">
        <v>14</v>
      </c>
      <c r="Q20" s="29">
        <v>72</v>
      </c>
      <c r="R20" s="12"/>
      <c r="S20" s="12"/>
      <c r="T20" s="12"/>
      <c r="U20" s="13"/>
    </row>
    <row r="21" spans="2:21" ht="15" x14ac:dyDescent="0.2">
      <c r="B21" s="16">
        <v>300</v>
      </c>
      <c r="C21" s="2">
        <v>124.28</v>
      </c>
      <c r="D21" s="2">
        <v>0.5988</v>
      </c>
      <c r="E21" s="5">
        <f t="shared" si="0"/>
        <v>1.6700066800267201</v>
      </c>
      <c r="F21" s="12"/>
      <c r="G21" s="2">
        <v>289</v>
      </c>
      <c r="H21" s="2">
        <v>133.67599999999999</v>
      </c>
      <c r="I21" s="2">
        <v>0.72540000000000004</v>
      </c>
      <c r="J21" s="5">
        <f t="shared" si="1"/>
        <v>1.3785497656465397</v>
      </c>
      <c r="K21" s="12"/>
      <c r="L21" s="5">
        <v>1.6700066800267201</v>
      </c>
      <c r="M21" s="5">
        <v>1.3785497656465397</v>
      </c>
      <c r="N21" s="17">
        <f t="shared" si="2"/>
        <v>0.82547559966914796</v>
      </c>
      <c r="O21" s="12"/>
      <c r="P21" s="27" t="s">
        <v>15</v>
      </c>
      <c r="Q21" s="29">
        <v>181.9</v>
      </c>
      <c r="R21" s="12"/>
      <c r="S21" s="12"/>
      <c r="T21" s="12"/>
      <c r="U21" s="13"/>
    </row>
    <row r="22" spans="2:21" ht="15" x14ac:dyDescent="0.2">
      <c r="B22" s="16">
        <v>302</v>
      </c>
      <c r="C22" s="2">
        <v>125.48399999999999</v>
      </c>
      <c r="D22" s="2">
        <v>0.60540000000000005</v>
      </c>
      <c r="E22" s="5">
        <f t="shared" si="0"/>
        <v>1.6518004625041294</v>
      </c>
      <c r="F22" s="12"/>
      <c r="G22" s="2"/>
      <c r="H22" s="2"/>
      <c r="I22" s="2"/>
      <c r="J22" s="5"/>
      <c r="K22" s="12"/>
      <c r="L22" s="5">
        <v>1.6518004625041294</v>
      </c>
      <c r="M22" s="5"/>
      <c r="N22" s="13"/>
      <c r="O22" s="12"/>
      <c r="P22" s="27" t="s">
        <v>16</v>
      </c>
      <c r="Q22" s="29">
        <v>6</v>
      </c>
      <c r="R22" s="12"/>
      <c r="S22" s="12"/>
      <c r="T22" s="12"/>
      <c r="U22" s="13"/>
    </row>
    <row r="23" spans="2:21" ht="15" x14ac:dyDescent="0.2">
      <c r="B23" s="20"/>
      <c r="C23" s="21"/>
      <c r="D23" s="21"/>
      <c r="E23" s="22"/>
      <c r="F23" s="23"/>
      <c r="G23" s="21"/>
      <c r="H23" s="21"/>
      <c r="I23" s="21"/>
      <c r="J23" s="23"/>
      <c r="K23" s="23"/>
      <c r="L23" s="23"/>
      <c r="M23" s="23"/>
      <c r="N23" s="24"/>
      <c r="O23" s="23"/>
      <c r="P23" s="38" t="s">
        <v>17</v>
      </c>
      <c r="Q23" s="39">
        <v>130</v>
      </c>
      <c r="R23" s="23"/>
      <c r="S23" s="23"/>
      <c r="T23" s="23"/>
      <c r="U23" s="24"/>
    </row>
  </sheetData>
  <pageMargins left="0.45" right="0.2" top="0.75" bottom="0.75" header="0.3" footer="0.3"/>
  <pageSetup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15_vs_16_levRatio</vt:lpstr>
      <vt:lpstr>15_vs_16_levRatio_compare1923</vt:lpstr>
      <vt:lpstr>Sheet2</vt:lpstr>
      <vt:lpstr>Sheet3</vt:lpstr>
      <vt:lpstr>'15_vs_16_levRatio'!Print_Area</vt:lpstr>
      <vt:lpstr>'15_vs_16_levRatio_compare1923'!Print_Area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2016-03-21T20:34:08Z</cp:lastPrinted>
  <dcterms:created xsi:type="dcterms:W3CDTF">2016-03-21T19:22:37Z</dcterms:created>
  <dcterms:modified xsi:type="dcterms:W3CDTF">2016-03-21T20:35:44Z</dcterms:modified>
</cp:coreProperties>
</file>